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Table of Contents" state="visible" r:id="rId4"/>
    <sheet sheetId="2" name="Full table" state="visible" r:id="rId5"/>
    <sheet sheetId="3" name="Q1" state="visible" r:id="rId6"/>
    <sheet sheetId="4" name="Q2" state="visible" r:id="rId7"/>
    <sheet sheetId="5" name="Q3" state="visible" r:id="rId8"/>
    <sheet sheetId="6" name="Q4" state="visible" r:id="rId9"/>
    <sheet sheetId="7" name="Q5" state="visible" r:id="rId10"/>
    <sheet sheetId="8" name="Q6" state="visible" r:id="rId11"/>
    <sheet sheetId="9" name="Q7" state="visible" r:id="rId12"/>
    <sheet sheetId="10" name="Q8" state="visible" r:id="rId13"/>
    <sheet sheetId="11" name="Q9" state="visible" r:id="rId14"/>
    <sheet sheetId="12" name="Q10" state="visible" r:id="rId15"/>
    <sheet sheetId="13" name="Q11" state="visible" r:id="rId16"/>
    <sheet sheetId="14" name="S3 - Citizen Proposals" state="visible" r:id="rId17"/>
  </sheets>
  <calcPr calcId="171027"/>
</workbook>
</file>

<file path=xl/sharedStrings.xml><?xml version="1.0" encoding="utf-8"?>
<sst xmlns="http://schemas.openxmlformats.org/spreadsheetml/2006/main" count="7045" uniqueCount="739">
  <si>
    <t>Improving Parking in Downtown Beaumont</t>
  </si>
  <si>
    <t>Your Current Parking Experience</t>
  </si>
  <si>
    <t>Q1</t>
  </si>
  <si>
    <t>How difficult is it for you to find parking in downtown Beaumont at the following times?</t>
  </si>
  <si>
    <t>Q2</t>
  </si>
  <si>
    <t xml:space="preserve">What types of parking do you usually use?
</t>
  </si>
  <si>
    <t>Q3</t>
  </si>
  <si>
    <t xml:space="preserve">What challenges do you face when parking downtown?
</t>
  </si>
  <si>
    <t>Q4</t>
  </si>
  <si>
    <t xml:space="preserve">How often do you visit the downtown core?
</t>
  </si>
  <si>
    <t>Q5</t>
  </si>
  <si>
    <t xml:space="preserve">What are the two modes of transportation you use most often to get downtown?
</t>
  </si>
  <si>
    <t>Priorities for Future Parking Improvements</t>
  </si>
  <si>
    <t>Q6</t>
  </si>
  <si>
    <t xml:space="preserve">What improvements would make parking downtown more convenient for you?
</t>
  </si>
  <si>
    <t>Q7</t>
  </si>
  <si>
    <t>How important are the following priorities for future parking policy in Beaumont?</t>
  </si>
  <si>
    <t>Q8</t>
  </si>
  <si>
    <t xml:space="preserve">Do you support the introduction of smart parking tools (e.g. sensors, mobile apps)?
</t>
  </si>
  <si>
    <t>Q9</t>
  </si>
  <si>
    <t xml:space="preserve">Where would you like to see parking improvements in downtown Beaumont?
</t>
  </si>
  <si>
    <t>Share Your Ideas</t>
  </si>
  <si>
    <t>Q10</t>
  </si>
  <si>
    <t xml:space="preserve">Is there anything else you’d like to share privately with the City of Beaumont?
</t>
  </si>
  <si>
    <t>Q11</t>
  </si>
  <si>
    <t>Question 11</t>
  </si>
  <si>
    <t>S3 - Citizen Proposals</t>
  </si>
  <si>
    <t>Share Your Ideas - Citizen proposals</t>
  </si>
  <si>
    <t>Participant votes</t>
  </si>
  <si>
    <t>← Back to Table of Contents</t>
  </si>
  <si>
    <t>Last vote</t>
  </si>
  <si>
    <t>User ID</t>
  </si>
  <si>
    <t>Age range</t>
  </si>
  <si>
    <t>Gender</t>
  </si>
  <si>
    <t>Postal code</t>
  </si>
  <si>
    <t>Q1 - How difficult is it for you to find parking in downtown Beaumont at the following times? [Weekdays (9am–5pm)]</t>
  </si>
  <si>
    <t>Q1 - How difficult is it for you to find parking in downtown Beaumont at the following times? [Weekday evenings]</t>
  </si>
  <si>
    <t>Q1 - How difficult is it for you to find parking in downtown Beaumont at the following times? [Weekends]</t>
  </si>
  <si>
    <t>Q1 - How difficult is it for you to find parking in downtown Beaumont at the following times? [Holidays]</t>
  </si>
  <si>
    <t>Q1 - How difficult is it for you to find parking in downtown Beaumont at the following times? [Special events]</t>
  </si>
  <si>
    <t>Q1 - How difficult is it for you to find parking in downtown Beaumont at the following times? [comment]</t>
  </si>
  <si>
    <t>Q2 - What types of parking do you usually use? [On-street parking]</t>
  </si>
  <si>
    <t>Q2 - What types of parking do you usually use? [Public parking lots]</t>
  </si>
  <si>
    <t>Q2 - What types of parking do you usually use? [Private lots (e.g. behind businesses)]</t>
  </si>
  <si>
    <t>Q2 - What types of parking do you usually use? [I don’t drive or park downtown]</t>
  </si>
  <si>
    <t>Q2 - What types of parking do you usually use? [others]</t>
  </si>
  <si>
    <t>Q2 - What types of parking do you usually use? [comment]</t>
  </si>
  <si>
    <t>Q3 - What challenges do you face when parking downtown?</t>
  </si>
  <si>
    <t>Q4 - How often do you visit the downtown core?</t>
  </si>
  <si>
    <t>Q4 - How often do you visit the downtown core? [others]</t>
  </si>
  <si>
    <t>Q4 - How often do you visit the downtown core? [comment]</t>
  </si>
  <si>
    <t>Q5 - What are the two modes of transportation you use most often to get downtown? [Personal vehicle]</t>
  </si>
  <si>
    <t>Q5 - What are the two modes of transportation you use most often to get downtown? [Public transit]</t>
  </si>
  <si>
    <t>Q5 - What are the two modes of transportation you use most often to get downtown? [Walking]</t>
  </si>
  <si>
    <t>Q5 - What are the two modes of transportation you use most often to get downtown? [Biking]</t>
  </si>
  <si>
    <t>Q5 - What are the two modes of transportation you use most often to get downtown? [Rideshare or taxi]</t>
  </si>
  <si>
    <t>Q5 - What are the two modes of transportation you use most often to get downtown? [others]</t>
  </si>
  <si>
    <t>Q5 - What are the two modes of transportation you use most often to get downtown? [comment]</t>
  </si>
  <si>
    <t>Q6 - What improvements would make parking downtown more convenient for you?</t>
  </si>
  <si>
    <t>Q6 - What improvements would make parking downtown more convenient for you? [others]</t>
  </si>
  <si>
    <t>Q6 - What improvements would make parking downtown more convenient for you? [comment]</t>
  </si>
  <si>
    <t>Q7 - How important are the following priorities for future parking policy in Beaumont? [Affordability (cost of parking)]</t>
  </si>
  <si>
    <t>Q7 - How important are the following priorities for future parking policy in Beaumont? [Accessibility (availability of parking spaces)]</t>
  </si>
  <si>
    <t>Q7 - How important are the following priorities for future parking policy in Beaumont? [Safety and lighting (well-lit, secure areas)]</t>
  </si>
  <si>
    <t>Q7 - How important are the following priorities for future parking policy in Beaumont? [Proximity to dowtown]</t>
  </si>
  <si>
    <t>Q7 - How important are the following priorities for future parking policy in Beaumont? [comment]</t>
  </si>
  <si>
    <t>Q8 - Do you support the introduction of smart parking tools (e.g. sensors, mobile apps)?</t>
  </si>
  <si>
    <t>Q8 - Do you support the introduction of smart parking tools (e.g. sensors, mobile apps)? [comment]</t>
  </si>
  <si>
    <t>Q9 - Where would you like to see parking improvements in downtown Beaumont? [🚗 Need more parking]</t>
  </si>
  <si>
    <t>Q9 - Where would you like to see parking improvements in downtown Beaumont? [🔆 Need better lighting]</t>
  </si>
  <si>
    <t>Q9 - Where would you like to see parking improvements in downtown Beaumont? [🧭 Better signage needed]</t>
  </si>
  <si>
    <t>Q9 - Where would you like to see parking improvements in downtown Beaumont? [♿ Need accessible spots]</t>
  </si>
  <si>
    <t>Q9 - Where would you like to see parking improvements in downtown Beaumont? [💡 Idea/other (add comment)]</t>
  </si>
  <si>
    <t>Q10 - Is there anything else you’d like to share privately with the City of Beaumont?</t>
  </si>
  <si>
    <t>Q11 - Question 7740</t>
  </si>
  <si>
    <t>Q11 - Question 7740 [comment]</t>
  </si>
  <si>
    <t>User submitted proposals</t>
  </si>
  <si>
    <t>Question 6988</t>
  </si>
  <si>
    <t>Question 6988 [comment]</t>
  </si>
  <si>
    <t>Question 9222</t>
  </si>
  <si>
    <t>Question 9222 [comment]</t>
  </si>
  <si>
    <t>Add parking spaces reserved for seniors and families</t>
  </si>
  <si>
    <t>Add parking spaces reserved for seniors and families [comment]</t>
  </si>
  <si>
    <t>36-45</t>
  </si>
  <si>
    <t>Homme</t>
  </si>
  <si>
    <t>J9H</t>
  </si>
  <si>
    <t>Difficult</t>
  </si>
  <si>
    <t/>
  </si>
  <si>
    <t>Neutral</t>
  </si>
  <si>
    <t>Public parking lots</t>
  </si>
  <si>
    <t>A few times a week</t>
  </si>
  <si>
    <t>Totally Agree</t>
  </si>
  <si>
    <t>J9B</t>
  </si>
  <si>
    <t>Easy</t>
  </si>
  <si>
    <t>On-street parking</t>
  </si>
  <si>
    <t>Private lots (e.g. behind businesses)</t>
  </si>
  <si>
    <t>ijgfaijgjeajgiae | This is a great comment | jgeoaijgieajgiaejpigjaepijgpi</t>
  </si>
  <si>
    <t>Daily</t>
  </si>
  <si>
    <t>kgoaekgokeaokeok | This is a good comment | ijegiaejgiajeigjaeijg | eigjeaiojgoiaejgioaej | igjaeijgeiajgijae | eigjaeijgieajigjaegjaeio</t>
  </si>
  <si>
    <t>Personal vehicle</t>
  </si>
  <si>
    <t>Walking</t>
  </si>
  <si>
    <t>ijfgiaejgioeajoigjaeoigj | ijfgaiejgieajgiaejigaeijpg | eiajgiaejgijeaigjaeiogjaeiojg</t>
  </si>
  <si>
    <t>Moderately important</t>
  </si>
  <si>
    <t>Important</t>
  </si>
  <si>
    <t>aokfgoagokeaogkeaokga | This is a really good comment</t>
  </si>
  <si>
    <t>53.35932, -113.42608 [test comment] 53.35234, -113.41556 [aogkeoagoeakkogaeoeg] 53.35233, -113.40653 [oiesgjeoijgiaejgipeagpijaepi]</t>
  </si>
  <si>
    <t>53.35441, -113.40905 [Commentaire] 53.35460, -113.41289 [awjioajsoigasughasouhgohaoughao] 53.35930, -113.42601 [okgaeokgoekaogkaeokgaeko]</t>
  </si>
  <si>
    <t>53.35249, -113.41902 [tokogkoaogkoaekgoea] 53.34849, -113.40661 [I think this needs a stop sign]</t>
  </si>
  <si>
    <t>53.35451, -113.41188 [ahihaigheaiuhgiehaighagh]</t>
  </si>
  <si>
    <t>53.35213, -113.42593 [this is my idea] 53.35248, -113.41554 [this isogkaeokgeaojgoejajgoeajgo] 53.34848, -113.40823 [gojaeipjgieajigjeaijgie]</t>
  </si>
  <si>
    <t>J8T</t>
  </si>
  <si>
    <t>Very easy</t>
  </si>
  <si>
    <t>I don’t drive or park downtown</t>
  </si>
  <si>
    <t>Mon commentaire est modifié</t>
  </si>
  <si>
    <t>A few times a month</t>
  </si>
  <si>
    <t>Mon commentaire | Mon commentaire</t>
  </si>
  <si>
    <t>Autre réponse</t>
  </si>
  <si>
    <t>Autre</t>
  </si>
  <si>
    <t>J0W</t>
  </si>
  <si>
    <t>Public transit</t>
  </si>
  <si>
    <t>Better signage or directions</t>
  </si>
  <si>
    <t>Very important</t>
  </si>
  <si>
    <t>Je pense qu'il serait pertinent d'envisager la mise en place de parkings à tarifs dégressifs pour encourager les visites prolongées. Par exemple, un tarif réduit pour les premières heures et une augmentation progressive par la suite pourrait inciter les acheteurs à explorer davantage les commerces locaux. De plus, il serait judicieux d'impliquer les commerçants dans le processus pour s'assurer que leurs besoins spécifiques en matière de stationnement sont pris en compte. En tant que bénévole actif, je vois souvent des résidents frustrés par le manque de stationnement accessible, alors une analyse</t>
  </si>
  <si>
    <t>26-35</t>
  </si>
  <si>
    <t>K6S</t>
  </si>
  <si>
    <t>Very difficult</t>
  </si>
  <si>
    <t>Il est souvent difficile de trouver une place libre et le temps d'attente est long.</t>
  </si>
  <si>
    <t>Biking</t>
  </si>
  <si>
    <t>Rideshare or taxi</t>
  </si>
  <si>
    <t>Not important at all</t>
  </si>
  <si>
    <t>Slightly important</t>
  </si>
  <si>
    <t>Il serait utile de créer plus de places de stationnement gratuites pour attirer les clients.</t>
  </si>
  <si>
    <t>Femme</t>
  </si>
  <si>
    <t>J9V</t>
  </si>
  <si>
    <t>Je trouve souvent qu'il y a un manque d'espaces de stationnement réservés, ce qui complique les visites au supermarché pour embarquer des courses. De plus, la distance entre les parkings et les commerces peut être un obstacle, surtout quand il pleut.</t>
  </si>
  <si>
    <t>Real-time parking availability (via app or signs)</t>
  </si>
  <si>
    <t>Somewhat Agree</t>
  </si>
  <si>
    <t>53.35016, -113.38921 [Il serait bénéfique d'améliorer le stationnement près des parcs et des cafés, en ajoutant des places accessibles et un meilleur éclairage pour la sécurité.]</t>
  </si>
  <si>
    <t>Je pense qu'il serait bénéfique d'ajouter des espaces de stationnement sécurisés pour les jeunes, comme des zones près des parcs où ils passent du temps. Cela encouragerait une utilisation plus active de notre centre-ville.</t>
  </si>
  <si>
    <t>56-65</t>
  </si>
  <si>
    <t>P1H</t>
  </si>
  <si>
    <t>En tant que cycliste quotidien, je privilégie souvent le stationnement pour vélos sécurisé, surtout à proximité de mon lieu de travail, pour éviter les vols. J'utilise également parfois des places de stationnement pour voitures lorsque je dois transporter des charges lourdes, mais cela reste occasionnel. Un meilleur accès aux abris à vélos serait vraiment bénéfique, surtout près des commerces.</t>
  </si>
  <si>
    <t>En tant que cycliste quotidien, je trouve que le stationnement pour les voitures au centre-ville peut vraiment compliquer mon trajet. Parfois, je remarque que les places de stationnement occupent des endroits qui pourraient facilement être transformés en supports à vélos, ce qui encouragerait davantage de personnes à utiliser ce mode de transport. Pour les parents qui jonglent entre le travail et la vie de famille, il est important d'avoir des accès faciles et sécurisés pour déposer et récupérer les enfants, alors que souvent le stationnement est trop éloigné des entrées des commerces ou des écoles.</t>
  </si>
  <si>
    <t>Rarely</t>
  </si>
  <si>
    <t>53.35273, -113.39203 [J’aimerais voir des améliorations de stationnement près de la bibliothèque et du parc central, où les places sont souvent pleines. Plus de signalisation et un meilleur éclairage seraient très utiles pour rendre ces zones plus sécuritaires, surtout en soirée. Cela aiderait non seulement les cyclistes comme moi, mais aussi les familles qui viennent passer du temps ensemble.]</t>
  </si>
  <si>
    <t>Je pense qu'il serait bénéfique d'améliorer les installations de stationnement pour les vélos au centre-ville. Actuellement, il y a peu de supports sécurisés et bien éclairés, ce qui peut décourager les cyclistes, surtout en soirée. Ajouter des abris à vélos et des racks près des commerces pourrait rendre l'option de se déplacer à vélo plus attrayante pour ceux qui travaillent et ont des familles. Une meilleure intégration des pistes cyclables et des zones de stationnement inciterait plus de résidents à choisir le vélo, ce qui contribuerait à</t>
  </si>
  <si>
    <t>B8A</t>
  </si>
  <si>
    <t>More on-street parking</t>
  </si>
  <si>
    <t>Je pense qu'il serait bénéfique de considérer l'impact environnemental des solutions de stationnement envisagées. Par exemple, l'introduction de plus de bornes de recharge pour véhicules électriques pourrait non seulement réduire les émissions, mais aussi encourager les conducteurs à opter pour des modes de transport plus durables. De plus, il serait pertinent de réfléchir à l'impact du bruit causé par le trafic supplémentaire si des places de stationnement sont ajoutées. Ceci pourrait affecter le confort de vie des résidents vivant à proximité. L’évaluation de ces facteurs serait donc essentielle pour</t>
  </si>
  <si>
    <t>Y0Y</t>
  </si>
  <si>
    <t>Les principaux défis incluent le manque de places disponibles, souvent occupées par des voitures à long terme, et le coût élevé des stationnements payants, ce qui complique les sorties en famille avec un budget limité.</t>
  </si>
  <si>
    <t>More bike parking</t>
  </si>
  <si>
    <t>J'aimerais que la Ville envisage des tarifs de stationnement réduits pour les familles, car cela pourrait alléger notre budget tout en nous permettant de profiter des commerces locaux. Une option de stationnement proche des parcs serait aussi très appréciée.</t>
  </si>
  <si>
    <t>66-120</t>
  </si>
  <si>
    <t>Y7Z</t>
  </si>
  <si>
    <t>En tant que nouvel arrivant, j'ai constaté plusieurs défis liés au stationnement au centre-ville de Beaumont. Tout d'abord, il y a souvent un manque d'espaces de stationnement disponibles, surtout pendant les heures de pointe. Par exemple, lors d'une visite au café le week-end dernier, j'ai dû tourner en rond pendant presque vingt minutes avant de trouver une place. De plus, les panneaux de signalisation concernant les règlements de stationnement peuvent parfois être confus, ce qui rend difficile la compréhension des zones de stationnement limité et des tarifs. Je pense qu'une meilleure</t>
  </si>
  <si>
    <t>Somewhat Disagree</t>
  </si>
  <si>
    <t>Je voudrais suggérer que le stationnement au centre-ville inclue des espaces réservés ou des réductions pour les jeunes, surtout ceux qui fréquentent les universités et les établissements de formation. Cela pourrait encourager davantage de jeunes à venir au centre pour des événements, loisirs ou du travail. Par exemple, instituer une politique qui accorde des tarifs préférentiels pour les étudiants pourrait vraiment stimuler la fréquentation, en rendant le stationnement plus abordable et pratique. De plus, il serait intéressant d'intégrer une application mobile pour faciliter la recherche de places de stationnement disponibles, ce</t>
  </si>
  <si>
    <t>P5M</t>
  </si>
  <si>
    <t>En tant que cycliste quotidien, je constate que l'un des principaux défis du stationnement au centre-ville de Beaumont est le manque de stationnement sécurisé pour les vélos. Les rares supports à vélos sont souvent éloignés des commerces, ce qui complique l'accès pour les cyclistes et les rend vulnérables au vol. De plus, l'augmentation du trafic automobile génère un bruit constant qui rend l’environnement moins agréable. Par exemple, lorsque je veux m'arrêter pour acheter quelques courses, je me sens souvent pressé par le bruit des moteurs, ce qui peut nuire</t>
  </si>
  <si>
    <t>53.35573, -113.42538 [Il serait bénéfique d'améliorer le stationnement près des pistes cyclables, en ajoutant des espaces sécurisés pour les vélos, surtout à proximité des commerces fréquentés comme la boulangerie au coin de la rue. Cela encouragerait une mobilité durable et réduire le bruit du trafic automobile tout en rendant le centre-ville plus accueillant pour tous.]</t>
  </si>
  <si>
    <t>En tant que cycliste quotidien, je suis préoccupé par l'impact du stationnement sur la sécurité et le confort des usagers de la route. Il serait bénéfique d'implémenter des espaces réservés aux vélos près des commerces, ce qui encouragerait davantage de déplacements à vélo et réduirait ainsi la congestion automobile. De plus, des pistes cyclables plus larges et protégées pourraient améliorer l'expérience pour tous, tout en diminuant le bruit généré par la circulation. Une réflexion sur le stationnement doit aussi prendre en compte la cohabitation harmonieuse entre</t>
  </si>
  <si>
    <t>K9X</t>
  </si>
  <si>
    <t>En tant que personne à mobilité réduite, j'utilise principalement le stationnement accessible près des commerces, qui me permet d'accéder facilement aux magasins. Il est essentiel que ces places soient bien situées et suffisamment larges pour faciliter mes déplacements, surtout pour transporter des courses.</t>
  </si>
  <si>
    <t>En tant que personne à mobilité réduite, l'un des principaux défis que je rencontre lors du stationnement au centre-ville de Beaumont est le manque de places réservées accessibles, surtout durant les heures de pointe. Par exemple, il m'est arrivés de parcourir plusieurs blocs sans trouver de place, ce qui complique l'accès à certains commerces. De plus, la signalisation pour les places accessibles est parfois peu visible, ce qui crée une confusion et peut dissuader d'autres clients d’y approfondir leurs emplettes. Pour améliorer la situation, il serait bénéfique d'augmenter le</t>
  </si>
  <si>
    <t>Time-limited free parking</t>
  </si>
  <si>
    <t>53.35632, -113.44519 [Je pense qu'il serait bénéfique d'améliorer le stationnement près de la rue principale où se trouvent plusieurs commerces essentiels. Plus de places réservées aux personnes à mobilité réduite, avec un éclairage adéquat et des signalétiques claires, contribueraient non seulement à l'accessibilité, mais aussi à attirer davantage de clients, favorisant ainsi la vitalité économique de cette zone.]</t>
  </si>
  <si>
    <t>Je tiens à souligner l'importance d'un stationnement accessible pour les personnes à mobilité réduite. Par exemple, il serait bénéfique d'augmenter le nombre de places réservées près des commerces, idéalement avec un accès direct à leurs entrées. Cela favoriserait non seulement l'autonomie des usagers, mais aiderait aussi les commerces en attirant une clientèle souvent négligée. En outre, l'élargissement des allées pourrait faciliter la circulation des fauteuils roulants, rendant le centre-ville plus inclusive et agréable pour tous. Merci de considérer ces suggestions pour l</t>
  </si>
  <si>
    <t>J3J</t>
  </si>
  <si>
    <t>Le principal défi est le manque de places de stationnement disponibles, surtout aux heures de pointe, ce qui peut décourager les clients de venir dans ma boutique. De plus, les panneaux de signalisation ne sont pas toujours clairs pour les visiteurs.</t>
  </si>
  <si>
    <t>Je pense qu’il serait utile d’avoir des places de stationnement réservées pour les clients des commerces. Cela pourrait encourager plus de gens à visiter le centre-ville et à soutenir les petites entreprises comme la mienne.</t>
  </si>
  <si>
    <t>J5T</t>
  </si>
  <si>
    <t>Le manque de places de stationnement disponibles en soirée, combiné à des tarifs élevés, rend difficile l'accès pour les employés et les clients des commerces, ce qui peut affecter la fréquentation.</t>
  </si>
  <si>
    <t>53.35699, -113.42235 [Il serait idéal d'améliorer le stationnement autour de la rue principale, en ajoutant des places pour faciliter l'accès aux commerces le soir.]</t>
  </si>
  <si>
    <t>Il serait utile d'installer des panneaux indiquant la disponibilité des places de stationnement en temps réel. Cela pourrait attirer davantage de clients, surtout pendant les heures de pointe du soir.</t>
  </si>
  <si>
    <t>C4J</t>
  </si>
  <si>
    <t>Le manque de places gratuites et la difficulté d'accès avec les enfants sont frustrants.</t>
  </si>
  <si>
    <t>Un stationnement abordable près des commerces attirerait plus de familles comme la mienne.</t>
  </si>
  <si>
    <t>46-55</t>
  </si>
  <si>
    <t>A5L</t>
  </si>
  <si>
    <t>Le principal défi est le manque d'espace de stationnement durant les heures de pointe, ce qui dissuade les clients de visiter les magasins. Parfois, il faudrait aussi une meilleure signalisation pour orienter vers les parkings disponibles.</t>
  </si>
  <si>
    <t>Je me rends au centre-ville de Beaumont en voiture et parfois en utilisant les transports en commun pour explorer le quartier.</t>
  </si>
  <si>
    <t>Better access for people with disabilities</t>
  </si>
  <si>
    <t>Il serait utile de créer des espaces de stationnement réservés pour les clients des commerces, afin d'encourager les visites. Cela pourrait vraiment aider les petites entreprises du centre-ville à attirer plus de clients.</t>
  </si>
  <si>
    <t>B1B</t>
  </si>
  <si>
    <t>Le stationnement est souvent trop cher et les places sont rares pendant les heures de pointe.</t>
  </si>
  <si>
    <t>Je pense qu'une légère réduction des tarifs de stationnement pourrait encourager plus de visiteurs.</t>
  </si>
  <si>
    <t>E8A</t>
  </si>
  <si>
    <t>En tant que propriétaire d'une petite entreprise, je fais face à plusieurs défis en matière de stationnement au centre-ville de Beaumont. Tout d'abord, le manque de stationnement à proximité de ma boutique rend difficile l'accès pour les clients, surtout pendant les heures de pointe. Par exemple, les clients viennent souvent avec des enfants, et doivent marcher une longue distance, ce qui peut les décourager. De plus, le temps passé à chercher une place peut être stressant, surtout lorsque j'essaie de jongler entre les tâches du magasin et mes responsabilités familiales. Une meilleure signalisation</t>
  </si>
  <si>
    <t>53.36028, -113.39857 [Je pense qu'il serait bénéfique d'améliorer le stationnement près de la rue principale, surtout aux heures de pointe lorsque les clients affluent. Plus de places ainsi qu'un meilleur éclairage nocturne pourraient vraiment rendre la visite plus agréable et sécuritaire pour tout le monde.]</t>
  </si>
  <si>
    <t>En tant que propriétaire d'une petite entreprise au centre-ville, je pense qu'il est crucial d'avoir un système de stationnement qui facilite l'accès non seulement pour les clients, mais aussi pour les employés. Par exemple, la mise en place de stationnements réservés pour les travailleurs pendant les heures de pointe pourrait aider à réduire le stress lié à la recherche d'un espace. De plus, des horaires de stationnement flexibles en fonction des besoins des commerces locaux seraient bénéfiques. Cela permettrait à chacun de profiter plus facilement de leur journée, qu'il s'agisse des travailleurs ou des familles</t>
  </si>
  <si>
    <t>E2N</t>
  </si>
  <si>
    <t>En tant que cycliste quotidien, je pense qu’il serait essentiel d’intégrer des zones de stationnement sécurisées pour les bicyclettes en plus de l’amélioration des espaces de stationnement pour les voitures. Par exemple, ajouter des supports à vélos bien éclairés et à proximité des commerces encouragerait plus de gens à choisir le vélo pour se déplacer en ville. Cela favoriserait également l’inclusion des nouveaux arrivants qui pourraient ne pas avoir accès à une voiture et qui cherchent des options de transport durables. Une meilleure accessibilité pour les cyclistes pourrait rendre le centre-ville encore plus</t>
  </si>
  <si>
    <t>V5H</t>
  </si>
  <si>
    <t>Le manque de places disponibles pendant la semaine rend le stationnement compliqué pour les familles.</t>
  </si>
  <si>
    <t>Il serait utile d'ajouter des places de stationnement réservées pour les familles avec enfants.</t>
  </si>
  <si>
    <t>K4R</t>
  </si>
  <si>
    <t>L'un des principaux défis est le manque de places réservées pour les nouveaux arrivants qui peuvent ne pas être familiers avec les zones de stationnement. De plus, les panneaux d'information sont parfois peu clairs, ce qui complique la navigation.</t>
  </si>
  <si>
    <t>53.36241, -113.40188 [Je pense qu'il serait utile d'améliorer le stationnement près des marchés locaux et des espaces communautaires pour accueillir mieux les nouveaux arrivants.]</t>
  </si>
  <si>
    <t>Je pense qu'il serait important d'inclure des éléments de signalisation en plusieurs langues dans les zones de stationnement, pour aider les nouveaux arrivants à se repérer facilement. Cela pourrait encourager plus de gens à visiter le centre-ville.</t>
  </si>
  <si>
    <t>B4L</t>
  </si>
  <si>
    <t>En tant que jeune parent, l'un des principaux défis que je rencontre en me stationnant au centre-ville de Beaumont est le manque de sécurité et d'éclairage adéquat dans certaines zones. Lorsque je dois amener mes enfants, je préfère avoir un stationnement bien éclairé pour assurer leur sécurité, surtout en soirée. Il m'est arrivé de trouver des places de stationnement qui sont éloignées des commerces et mal éclairées, ce qui m'inquiète. De plus, des panneaux clairs indiquant les zones avec une meilleure visibilité et sécurité seraient très utiles pour des parents comme moi.</t>
  </si>
  <si>
    <t>53.35304, -113.38624 [Je pense qu'il serait utile d'améliorer le stationnement près du parc central, surtout pour les familles avec de jeunes enfants. Un meilleur éclairage à cet endroit pourrait vraiment renforcer la sécurité, car c'est souvent très sombre le soir. Des places additionnelles pourraient également faciliter les visites au marché local et aux événements communautaires.]</t>
  </si>
  <si>
    <t>Je pense qu'il est crucial d'améliorer l'éclairage dans les zones de stationnement au centre-ville, surtout pour les familles comme la mienne. À certaines heures, je me sens insécurisée en marchant avec mes enfants vers notre voiture. Par exemple, le stationnement près de la bibliothèque est souvent trop sombre le soir, ce qui m'inquiète. Une meilleure visibilité non seulement encouragerait les visiteurs à venir, mais renforcerait aussi la sécurité des familles qui se déplacent dans la région. Il serait également bénéfique d'ajouter des mesures pour assurer que les zones</t>
  </si>
  <si>
    <t>N1Z</t>
  </si>
  <si>
    <t>En tant que jeune parent avec un budget limité, l'un des principaux défis que je rencontre pour me stationner au centre-ville est le coût élevé des places de stationnement. Les tarifs peuvent rapidement s'accumuler, ce qui est difficile à gérer lorsque je dois également penser aux dépenses quotidiennes pour ma famille. De plus, les places sont souvent complètes, ce qui m'oblige parfois à tourner en rond pendant un certain temps avant de trouver un endroit où me garer. Par exemple, lors de ma dernière visite au marché local, j'ai passé près de 20 minutes à chercher une</t>
  </si>
  <si>
    <t>Once a week</t>
  </si>
  <si>
    <t>Je pense qu’il serait bénéfique de mettre en place plus de places de stationnement gratuites, surtout durant les weekends lorsqu’il y a des événements familiaux. Par exemple, si la ville pouvait offrir quelques heures de stationnement gratuit le samedi après-midi, cela inciterait les familles à venir passer du temps dans le centre-ville sans avoir à se soucier du coût. De plus, développer des alternatives comme les parkings d’échange où les gens peuvent laisser leur voiture et accéder au centre-ville en transport en commun ou à vélo pourrait aussi alléger la pression sur le stationnement tout en favor</t>
  </si>
  <si>
    <t>R0X</t>
  </si>
  <si>
    <t>En tant que cycliste quotidien, mes principaux défis de stationnement au centre-ville de Beaumont incluent le manque de sécurité et un éclairage insuffisant dans certaines zones. Par exemple, les abords des stations de VéloService sont souvent mal éclairés, ce qui rend l'accès inquiétant, surtout en hiver. De plus, il serait bénéfique d'avoir davantage de supports sécurisés pour attacher nos vélos, afin que l'on puisse se garer sans craindre le vol. Une amélioration de ces aspects favoriserait non seulement l'utilisation du vélo, mais aussi une ambiance plus accueill</t>
  </si>
  <si>
    <t>Je me rends généralement au centre-ville de Beaumont en vélo, car je trouve que c'est le moyen le plus rapide et écologique. Cependant, je remarque que certaines pistes cyclables manquent d'éclairage, surtout en hiver, ce qui peut rendre mes trajets moins sécuritaires.</t>
  </si>
  <si>
    <t>En tant que cycliste quotidien, je pense qu'il est essentiel de prioriser la sécurité des cyclistes dans le centre-ville. Il serait judicieux d'améliorer l'éclairage sur les pistes cyclables, surtout durant les mois d'hiver, où la visibilité est souvent réduite. Un bon exemple pourrait être l'installation de lampadaires solaires à intervalles réguliers le long des pistes pour garantir une circulation sécurisée. Cela encouragerait davantage de résidents à opter pour le vélo comme moyen de transport, réduisant ainsi la dépendance à la voiture et améliorant l’environnement urb</t>
  </si>
  <si>
    <t>18-25</t>
  </si>
  <si>
    <t>L0V</t>
  </si>
  <si>
    <t>Il est souvent difficile de trouver une place près des commerces après l'entraînement de soccer.</t>
  </si>
  <si>
    <t>Il serait bien d’avoir des stations de recharge pour les vélos.</t>
  </si>
  <si>
    <t>P3L</t>
  </si>
  <si>
    <t>Le bruit des voitures et la pollution nocturne compliquent le stationnement près de mon magasin, surtout quand il fait sombre. De plus, les places sont souvent occupées par des clients des restaurants, rendant l'accès difficile.</t>
  </si>
  <si>
    <t>Je me rends au centre-ville de Beaumont presque tous les soirs pour le travail, et le stationnement est souvent encombré, ce qui complique l'accès.</t>
  </si>
  <si>
    <t>Il serait bénéfique d'augmenter le nombre de places de stationnement près des zones commerçantes tout en tenant compte des impacts sur le bruit, surtout durant les soirées. Une exploration de solutions de stationnement silencieux, comme des matériaux absorbants, pourrait aussi améliorer l'expérience.</t>
  </si>
  <si>
    <t>S6P</t>
  </si>
  <si>
    <t>Les principaux défis pour moi sont le manque de places de stationnement gratuites et la difficulté de trouver un espace près des services, surtout quand j’essaie de gérer le temps entre le travail et les obligations familiales.</t>
  </si>
  <si>
    <t>Lower parking costs</t>
  </si>
  <si>
    <t>J'aimerais que la Ville propose des options de stationnement abordables, surtout près des lieux d'activités pour enfants. Cela faciliterait la gestion du temps pour les parents comme moi qui jonglent entre le travail et les loisirs familiaux.</t>
  </si>
  <si>
    <t>H0P</t>
  </si>
  <si>
    <t>Le plus gros défi, c'est souvent de trouver une place près de mon travail le soir, surtout quand il y a des événements. Les espaces ne sont pas toujours adaptés pour les jeunes qui sortent tard.</t>
  </si>
  <si>
    <t>Je pense qu'il faudrait plus d'espaces de stationnement gratuits pour les jeunes qui sortent le soir. Ça aiderait à attirer plus de clients dans les magasins et à créer une ambiance vivante au centre-ville.</t>
  </si>
  <si>
    <t>K9R</t>
  </si>
  <si>
    <t>Je trouve que le stationnement à Beaumont peut être compliqué, surtout quand il s'agit de trouver une place près des commerces. De plus, les panneaux de signalisation ne sont pas toujours clairs, ce qui rend la navigation difficile pour un nouvel arrivant comme moi.</t>
  </si>
  <si>
    <t>Je souhaiterais suggérer que des places de stationnement accessibles soient mieux signalées et qu'elles soient proches des commerces. Cela aiderait les personnes à mobilité réduite à se déplacer plus facilement dans le centre-ville.</t>
  </si>
  <si>
    <t>T3B</t>
  </si>
  <si>
    <t>Je trouve que le manque de places de stationnement abordables et accessibles près des terrains de soccer est un vrai défi, surtout quand je dois me rendre rapidement aux entraînements ou aux matchs. Cela complique aussi l'accès pour mes amis qui veulent me rendre visite.</t>
  </si>
  <si>
    <t>53.35580, -113.39194 [Il serait utile d'améliorer le stationnement près des terrains de soccer pour faciliter l'accès aux jeunes et leurs familles, notamment avec plus de places et un meilleur éclairage.]</t>
  </si>
  <si>
    <t>Je pense qu'il serait utile d'avoir des espaces de stationnement réservés pour les jeunes, surtout près des zones sportives. Ça faciliterait l'accès aux entraînements et aux événements.</t>
  </si>
  <si>
    <t>X8B</t>
  </si>
  <si>
    <t>Les principaux défis incluent le manque de places disponibles durant les heures de pointe et l'absence de zones de chargement spécifiquement adaptées pour les livraisons, ce qui complique la gestion des stocks de ma boutique.</t>
  </si>
  <si>
    <t>Il serait bénéfique d'envisager des solutions de stationnement liées à l'élargissement des trottoirs pour améliorer l'accessibilité, en particulier pour les personnes avec des poussettes ou des handicaps. Cela pourrait attirer plus de clients dans les commerces locaux.</t>
  </si>
  <si>
    <t>Y0L</t>
  </si>
  <si>
    <t>Les places de stationnement réservées sont souvent occupées par d'autres véhicules, ce qui complique l'accès.</t>
  </si>
  <si>
    <t>Je donne un 5 à l'accessibilité des places de stationnement.</t>
  </si>
  <si>
    <t>Il faudrait des places de stationnement plus accessibles pour les personnes à mobilité réduite, loin du bruit.</t>
  </si>
  <si>
    <t>R1S</t>
  </si>
  <si>
    <t>Les places de stationnement sont souvent pleines, surtout en milieu de journée.</t>
  </si>
  <si>
    <t>J’aimerais plus de places de stationnement près des commerces pour faciliter nos courses.</t>
  </si>
  <si>
    <t>N3E</t>
  </si>
  <si>
    <t>Le manque d'emplacements sécurisés pour les vélos est un vrai défi.</t>
  </si>
  <si>
    <t>Il serait bénéfique d'ajouter plus de places pour vélos près des commerces.</t>
  </si>
  <si>
    <t>S5G</t>
  </si>
  <si>
    <t>53.35160, -113.40122 [J'aimerais voir des améliorations près des parcs et des écoles, comme plus de places et un meilleur éclairage pour la sécurité des enfants.]</t>
  </si>
  <si>
    <t>Il serait utile d'avoir plus de stationnement gratuit ou à faible coût près des parcs pour faciliter les sorties en famille. Une option de stationnement temporaire pour les courses rapides serait aussi appréciée.</t>
  </si>
  <si>
    <t>T6E</t>
  </si>
  <si>
    <t>Le principal défi est souvent le manque de places disponibles en soirée, ce qui complique l'accès aux commerces pour les clients et nous, employés. De plus, les frais de stationnement peuvent dissuader les visiteurs de rester plus longtemps.</t>
  </si>
  <si>
    <t>Des espaces réservés pour les employés des commerces, une augmentation de la signalisation pour les places disponibles, et une période de stationnement gratuite le soir seraient très utiles.</t>
  </si>
  <si>
    <t>Il pourrait être utile d'augmenter les horaires de stationnement gratuit en soirée pour encourager plus de clients à visiter les commerces après le travail. Cela favoriserait une ambiance plus animée et des ventes supplémentaires pour les magasins.</t>
  </si>
  <si>
    <t>L9V</t>
  </si>
  <si>
    <t>Le manque de places de stationnement près de ma boutique rend l'accès difficile pour mes clients.</t>
  </si>
  <si>
    <t>53.34268, -113.43783 [J’aimerais voir plus de places près de ma boutique pour accueillir les nouveaux arrivants.]</t>
  </si>
  <si>
    <t>Il serait utile d’ajouter des places de stationnement dédiées aux nouveaux arrivants pour faciliter leur accès.</t>
  </si>
  <si>
    <t>M5N</t>
  </si>
  <si>
    <t>Les principaux défis que je rencontre pour me stationner au centre-ville de Beaumont incluent un manque d'espaces disponibles, surtout en période de forte affluence, comme lors des événements locaux. Il est fréquent que je fasse des tours autour des blocs à la recherche d'une place, ce qui non seulement fait perdre du temps, mais décourage aussi les clients potentiels de visiter mon commerce. De plus, les horaires de certaines réglementations de stationnement ne semblent pas toujours alignés avec nos heures d'ouverture, rendant l'accès difficile pour nos clients qui souhaitent venir après le travail. Une améli</t>
  </si>
  <si>
    <t>Pour améliorer le stationnement au centre-ville de Beaumont, j'aimerais voir plus d'espaces réservés pour les jeunes entrepreneurs, des zones de stationnement à courte durée près de mon magasin pour les clients pressés, et une meilleure signalisation pour indiquer les emplacements disponibles. Par exemple, un panneau numérique qui affiche les places libres serait très utile.</t>
  </si>
  <si>
    <t>En tant que propriétaire d'une petite entreprise locale, je pense qu'il est crucial de repenser l'aménagement du stationnement pour attirer davantage de jeunes visiteurs au centre-ville. Par exemple, la création de zones de stationnement temporaire pour les animations et événements pourrait encourager les jeunes à fréquenter davantage les commerces. De plus, il serait bénéfique d’envisager des réductions pour les jeunes un soir par semaine, afin de les inciter à venir en groupe et profiter des offres des commerçants. La ville devrait également améliorer la visibilité des espaces de stationnement disponibles à l'aide</t>
  </si>
  <si>
    <t>C8W</t>
  </si>
  <si>
    <t>Le manque de places disponibles durant les heures de pointe complique l'accès à ma boutique.</t>
  </si>
  <si>
    <t>53.35678, -113.43924 [Améliorez le stationnement près de mon magasin pour faciliter l'accès aux clients.]</t>
  </si>
  <si>
    <t>Je pense qu'il serait bénéfique d'ajouter des espaces de stationnement réservés aux livraisons en journée.</t>
  </si>
  <si>
    <t>R5S</t>
  </si>
  <si>
    <t>Le manque d'espaces de stationnement disponibles pendant les heures de pointe est un défi majeur, rendant l'accès difficile pour mes clients. De plus, des zones de stationnement réservées pour les jeunes pourraient encourager leur fréquentation dans ma boutique.</t>
  </si>
  <si>
    <t>Je pense qu'il serait bénéfique d'avoir des zones de stationnement réservées pour les jeunes, particulièrement près des lieux de rendez-vous populaires. Cela pourrait encourager plus de jeunes à visiter le centre-ville et soutenir les commerces locaux.</t>
  </si>
  <si>
    <t>T7E</t>
  </si>
  <si>
    <t>Les places de stationnement sont souvent pleines, et les parcs payants peuvent rapidement devenir coûteux, ce qui rend les sorties en famille difficiles, surtout avec un bébé à bord. De plus, le bruit de la circulation rend l'expérience moins agréable.</t>
  </si>
  <si>
    <t>53.35507, -113.43826 [J'aimerais voir des améliorations de stationnement près des parcs et des zones commerçantes, notamment plus de places pour les familles et un meilleur éclairage la nuit.]</t>
  </si>
  <si>
    <t>Il serait utile d'augmenter l'offre de stationnement gratuit ou à tarif réduit pour les familles, afin de rendre les sorties en centre-ville plus accessibles. De plus, des espaces avec plus de verdure pourraient atténuer le bruit et améliorer l'expérience.</t>
  </si>
  <si>
    <t>J2E</t>
  </si>
  <si>
    <t>Je trouve que le stationnement est souvent limité et qu'il est difficile de trouver une place disponible, surtout durant les heures de pointe. Cela peut décourager les visiteurs de faire du shopping dans les commerces locaux.</t>
  </si>
  <si>
    <t>Je pense qu'il serait bénéfique d'installer des panneaux d'information sur les emplacements de stationnement disponibles, cela pourrait aider les visiteurs à mieux naviguer et encourager davantage de fréquentation des commerces.</t>
  </si>
  <si>
    <t>X0X</t>
  </si>
  <si>
    <t>Les principaux défis incluent le manque de places disponibles, surtout aux heures de pointe, et le besoin d'améliorer la signalisation pour aider les nouveaux arrivants à naviguer facilement. En outre, des tarifs de stationnement clairs et abordables pourraient vraiment faire la différence.</t>
  </si>
  <si>
    <t>53.34544, -113.42437 [Je pense qu'il serait utile d'améliorer le stationnement près de la bibliothèque et des nouveaux commerces pour accueillir davantage de visiteurs et rendre l'accès plus sûr.]</t>
  </si>
  <si>
    <t>Il serait essentiel d'envisager des options de stationnement temporaires pour les nouveaux arrivants qui pourraient ne pas posséder de véhicule tout de suite, ainsi que des places réservées pour les familles.</t>
  </si>
  <si>
    <t>M8L</t>
  </si>
  <si>
    <t>Le bruit et le manque d'espace rendent le stationnement difficile, surtout le soir.</t>
  </si>
  <si>
    <t>Il est important d'intégrer des zones de stationnement silencieuses pour réduire le bruit des véhicules.</t>
  </si>
  <si>
    <t>Y8X</t>
  </si>
  <si>
    <t>Le manque d'espace de stationnement proche de ma boutique limite l'accès des clients.</t>
  </si>
  <si>
    <t>53.34285, -113.43937 [Il serait utile d'améliorer le stationnement près des cafés et boutiques pour attirer plus de clients.]</t>
  </si>
  <si>
    <t>Il serait utile d’ajouter des places de stationnement réservées pour les clients des commerces locaux.</t>
  </si>
  <si>
    <t>A4A</t>
  </si>
  <si>
    <t>Le stationnement est souvent saturé, ce qui rend difficile de trouver une place, surtout pendant les matchs de soccer ou les événements. De plus, le bruit et la pollution des voitures rendent l’ambiance moins agréable pour se déplacer.</t>
  </si>
  <si>
    <t>Je pense qu'il serait utile d'intégrer davantage de stationnements à vélos pour encourager les modes de transport durables. De plus, limiter le bruit des voitures en favorisant des zones piétonnes pourrait améliorer l'expérience des visiteurs, surtout durant les événements sportifs.</t>
  </si>
  <si>
    <t>X4Y</t>
  </si>
  <si>
    <t>Le manque d'éclairage et de sécurité dans les zones de stationnement sont préoccupants.</t>
  </si>
  <si>
    <t>53.34023, -113.42881 [Améliorer l'éclairage près des parkings autour de la place publique serait essentiel.]</t>
  </si>
  <si>
    <t>L'éclairage des stationnements doit être renforcé pour améliorer la sécurité nocturne.</t>
  </si>
  <si>
    <t>P2X</t>
  </si>
  <si>
    <t>Le manque de sécurité et d'éclairage près des pistes cyclables est un grand souci.</t>
  </si>
  <si>
    <t>Améliorez l'éclairage des pistes cyclables pour plus de sécurité la nuit.</t>
  </si>
  <si>
    <t>H9K</t>
  </si>
  <si>
    <t>Il est souvent difficile de trouver une place disponible près des cafés populaires.</t>
  </si>
  <si>
    <t>Je prends souvent le bus et j'y vais aussi à pied.</t>
  </si>
  <si>
    <t>53.34103, -113.39138 [J’aimerais voir des améliorations près des cafés et des parcs pour les jeunes.]</t>
  </si>
  <si>
    <t>Il serait bien d'avoir des espaces de stationnement dédiés aux jeunes, près des lieux de rencontre.</t>
  </si>
  <si>
    <t>Y9S</t>
  </si>
  <si>
    <t>Oui, des outils de stationnement intelligents seraient utiles pour faciliter la recherche de places.</t>
  </si>
  <si>
    <t>Il serait utile d'avoir plus de places réservées pour les personnes âgées près des commerces.</t>
  </si>
  <si>
    <t>B3K</t>
  </si>
  <si>
    <t>Le manque de places et le coût élevé sont vraiment frustrants.</t>
  </si>
  <si>
    <t>Je vais au centre-ville de Beaumont presque tous les jours après mes cours.</t>
  </si>
  <si>
    <t>Il serait utile d'ajouter des stationnements à proximité des terrains de soccer pour plus de facilité.</t>
  </si>
  <si>
    <t>B5E</t>
  </si>
  <si>
    <t>Le stationnement est souvent trop limité, surtout autour des terrains de soccer, rendant les accès difficiles pour ceux qui veulent venir en ville. De plus, les tarifs peuvent être élevés, ce qui n'est pas toujours facile pour les étudiants.</t>
  </si>
  <si>
    <t>53.33917, -113.43336 [J'aimerais voir des améliorations près du parc où je joue au soccer, surtout pour plus de places et un meilleur éclairage.]</t>
  </si>
  <si>
    <t>Il serait super d'avoir des places de stationnement réservées pour les étudiants pendant les heures de cours, surtout près des lieux sportifs. Ça faciliterait vraiment l'accès au cégep pour ceux qui jouent au soccer.</t>
  </si>
  <si>
    <t>B4S</t>
  </si>
  <si>
    <t>Je privilégie le stationnement dans la rue et les espaces réservés aux personnes âgées, car c’est souvent plus pratique pour mes déplacements à pied.</t>
  </si>
  <si>
    <t>Je trouve souvent qu'il est difficile de trouver des places disponibles, surtout près des commerces que j'aime visiter. De plus, certains stationnements sont trop loin pour mes déplacements à pied, ce qui peut m'épuiser après une journée à marcher.</t>
  </si>
  <si>
    <t>Je pense qu'il serait utile d'avoir plus d'aires de stationnement à proximité des commerces, tout en gardant l'accès facile pour les piétons. Des stationnements gratuits pendant certaines heures pourraient aussi encourager les visites au centre-ville.</t>
  </si>
  <si>
    <t>Y8S</t>
  </si>
  <si>
    <t>Finding parking can be tough, especially during busy times when I have to juggle picking up my kids from school and volunteering. It would help if there were more available spots or better signage to show where they are.</t>
  </si>
  <si>
    <t>I visit the downtown core a couple of times a week, usually for events or meetings, trying to balance that with my family’s schedule.</t>
  </si>
  <si>
    <t>Adding more short-term parking spots for quick errands would really help me manage my time better between work and family.</t>
  </si>
  <si>
    <t>I think it would help if we had a few more short-term parking spots near family-friendly restaurants, so parents can quickly run in and grab food. It could make outings with kids much easier.</t>
  </si>
  <si>
    <t>X9Y</t>
  </si>
  <si>
    <t>Finding a spot during busy hours is tough, especially when I’m juggling work and family.</t>
  </si>
  <si>
    <t>Parking needs to be easier for customers during lunch hours to boost sales.</t>
  </si>
  <si>
    <t>X7G</t>
  </si>
  <si>
    <t>The lack of affordable parking options often makes it difficult for residents and visitors to enjoy downtown activities without worrying about costs. Enhancing signage for available spots could also improve the overall experience.</t>
  </si>
  <si>
    <t>I suggest assessing the feasibility of implementing a parking permit system for residents to ensure they have priority access during peak hours, which could help alleviate congestion. Additionally, consider exploring partnerships with local businesses for validation programs to encourage customer foot traffic.</t>
  </si>
  <si>
    <t>M5V</t>
  </si>
  <si>
    <t>Finding an affordable spot that’s close enough for me to walk comfortably.</t>
  </si>
  <si>
    <t>53.34491, -113.43106 [Improved parking near the grocery store would really help seniors like me.]</t>
  </si>
  <si>
    <t>More benches and shaded spots would make walking more enjoyable downtown.</t>
  </si>
  <si>
    <t>E8W</t>
  </si>
  <si>
    <t>Finding affordable parking can be tough, especially when I'm juggling kids and errands. It would help if there were more family-friendly spots or short-term parking options near shops.</t>
  </si>
  <si>
    <t>It would be great to see more affordable parking options and maybe some family-friendly spaces near parks and playgrounds. This would help newcomers like us feel more included in the community.</t>
  </si>
  <si>
    <t>C9X</t>
  </si>
  <si>
    <t>Finding a quiet spot near my late-shift store can be tough with all the noise.</t>
  </si>
  <si>
    <t>More trees and quieter areas would make parking feel more pleasant at night.</t>
  </si>
  <si>
    <t>K0N</t>
  </si>
  <si>
    <t>As a daily cyclist, I often find it hard to secure a safe, convenient bike rack near my destination. More accessible bike parking would really help encourage cycling in downtown Beaumont.</t>
  </si>
  <si>
    <t>I think it would be great to enhance bike parking options in downtown Beaumont. More secure bike racks and designated areas for cyclists could improve accessibility and encourage more people to ride.</t>
  </si>
  <si>
    <t>J2X</t>
  </si>
  <si>
    <t>Finding affordable parking after my evening shift can be tough, as the lots fill up quickly and street parking is limited. It would help if there were more options for longer shifts that fit budget constraints.</t>
  </si>
  <si>
    <t>Considering the limited budget of many evening-shift workers like myself, affordable and practical parking options near downtown are essential. A monthly permit system that keeps costs low while ensuring access would be beneficial.</t>
  </si>
  <si>
    <t>X6M</t>
  </si>
  <si>
    <t>Finding convenient parking can be difficult, especially during events when spaces fill up quickly, which limits options for youth wanting to engage in community activities. Additionally, the lack of affordable short-term parking affects their ability to support local businesses.</t>
  </si>
  <si>
    <t>As a volunteer focused on youth programs, I believe we should consider creating designated parking areas for youth events, making it easier for teens to access activities and community resources in downtown Beaumont.</t>
  </si>
  <si>
    <t>M5M</t>
  </si>
  <si>
    <t>As a daily cyclist, I find it difficult to secure safe bike parking in downtown Beaumont, which can be a barrier for newcomers who might want to ride instead of drive. Having more bike racks and designated areas would really help.</t>
  </si>
  <si>
    <t>I’d love to see more bike racks and maybe some sheltered areas for cyclists, especially to help newcomers feel welcome and safe while biking around downtown. It's important to encourage bike use in our community.</t>
  </si>
  <si>
    <t>P8M</t>
  </si>
  <si>
    <t>Finding convenient parking near my classes and soccer practice can be tough, especially during busy hours. Sometimes, I have to walk quite a distance, which isn't ideal when I'm carrying sports gear.</t>
  </si>
  <si>
    <t>Adding more designated parking spots for students with disabilities and implementing a mobile app for real-time parking availability would significantly enhance convenience.</t>
  </si>
  <si>
    <t>It would be great to see more bike racks and designated spots for scooters near the soccer fields and main hangout spots downtown. Increased accessibility can really encourage more active transportation options for students and visitors.</t>
  </si>
  <si>
    <t>G5B</t>
  </si>
  <si>
    <t>I appreciate the efforts to improve parking in downtown Beaumont, and I’d like to emphasize the importance of safety and lighting for our sidewalks and parking areas. As an active senior who often walks to local shops, it’s crucial that these spaces are well-lit, especially during the evening. For instance, some areas near the grocery store could benefit from brighter lights, which would not only deter unwanted activities but also help people feel more secure while walking. Ensuring easy access for everyone, especially seniors, will make our community more welcoming and enjoyable.</t>
  </si>
  <si>
    <t>H5E</t>
  </si>
  <si>
    <t>Finding accessible parking spots is tough, especially during busy hours, which makes it hard to manage my work and family schedule. I sometimes have to walk farther than I'd like, which isn’t always easy with limited mobility.</t>
  </si>
  <si>
    <t>I’d like to suggest more designated parking spots for people with limited mobility closer to businesses and events. It would really help me balance my work and family schedule without the added stress of finding accessible parking.</t>
  </si>
  <si>
    <t>T9E</t>
  </si>
  <si>
    <t>Finding accessible spots is often tough, especially during events.</t>
  </si>
  <si>
    <t>T8E</t>
  </si>
  <si>
    <t>As a daily cyclist, the biggest challenge is the lack of safe, accessible bike parking near businesses, which makes it tough for youth to join friends downtown. Improving bike racks and adding more secure options could really help.</t>
  </si>
  <si>
    <t>53.34576, -113.38781 [I'd like to see improved bike parking near the local skate park and community center, with better lighting and clear signage for cyclists.]</t>
  </si>
  <si>
    <t>N4W</t>
  </si>
  <si>
    <t>As a daily cyclist, I notice that the lack of bike racks makes it difficult to secure my bike when visiting downtown shops. This discourages cycling, which could hurt small businesses that thrive on foot and bike traffic.</t>
  </si>
  <si>
    <t>Yes, smart parking tools could help improve parking access for cyclists and make it easier for shoppers to find spaces near local businesses.</t>
  </si>
  <si>
    <t>I think adding more bike racks near local shops would encourage cycling and boost small business traffic. It'd make downtown more appealing for cyclists like me.</t>
  </si>
  <si>
    <t>T8S</t>
  </si>
  <si>
    <t>Finding accessible parking can be difficult, especially when spots are limited or far from my destination. I also worry about the cost of parking, as it can add up quickly.</t>
  </si>
  <si>
    <t>I appreciate the city's efforts to improve parking, but it’s important that any changes prioritize accessible spots close to entrances. Lowering parking fees for those with mobility challenges could also help make downtown more accessible.</t>
  </si>
  <si>
    <t>X9N</t>
  </si>
  <si>
    <t>Finding a spot close to stores can be difficult, especially when rushing between errands.</t>
  </si>
  <si>
    <t>More designated accessible parking spaces, better signage for parking locations, and improved lighting in parking areas.</t>
  </si>
  <si>
    <t>53.35547, -113.43352 [I'd like to see more accessible parking near the community center for easier access.]</t>
  </si>
  <si>
    <t>I’d like to see more accessible parking spots near shops for seniors and families.</t>
  </si>
  <si>
    <t>G0Y</t>
  </si>
  <si>
    <t>As a cyclist, I often find it difficult to locate safe and accessible bike parking near businesses, and sometimes drivers overlook bike lanes, making it hazardous to navigate through downtown. Adding more bike racks in convenient spots would really help enhance mobility and safety.</t>
  </si>
  <si>
    <t>Yes, I support smart parking tools as they can enhance accessibility and help cyclists find parking spots near bike lanes more efficiently.</t>
  </si>
  <si>
    <t>I’d like to see more bike racks downtown to encourage cycling, along with clearer signage for bike lanes to enhance safety and accessibility for cyclists navigating traffic.</t>
  </si>
  <si>
    <t>H3B</t>
  </si>
  <si>
    <t>Finding adequate parking during busy hours can be frustrating and noisy for my customers.</t>
  </si>
  <si>
    <t>Consider adding more green spaces near parking areas to reduce noise and enhance the environment.</t>
  </si>
  <si>
    <t>G1E</t>
  </si>
  <si>
    <t>Finding affordable and accessible parking is a constant struggle, especially with kids in tow.</t>
  </si>
  <si>
    <t>Consider adding more affordable parking options and improving bike lanes for easy access.</t>
  </si>
  <si>
    <t>G7V</t>
  </si>
  <si>
    <t>In downtown Beaumont, I typically utilize street parking for quick errands and longer-term parking lots when attending community events or volunteering. Additionally, I often rely on accessible parking spaces, especially since they greatly improve mobility for those of us who may have difficulty walking long distances.</t>
  </si>
  <si>
    <t>Parking downtown presents several challenges, particularly regarding accessibility for individuals with mobility impairments. For instance, I often notice that designated accessible parking spots are frequently occupied by vehicles without permits, making it difficult for those who truly need them to find convenient access. Additionally, the condition of some sidewalks and ramps is not always conducive to smooth navigation, which can create barriers for families with strollers or seniors using mobility aids. Enhancing enforcement of parking regulations and improving the overall infrastructure would significantly elevate the downtown experience for everyone, making it inclusive and welcoming.</t>
  </si>
  <si>
    <t>Parking accessibility is crucial for ensuring everyone can enjoy downtown Beaumont, especially for those with mobility challenges. Improving designated spaces near popular spots, like the library and local shops, and enhancing signage for accessible parking could make a significant difference.</t>
  </si>
  <si>
    <t>I appreciate the opportunity to share my thoughts on parking improvements in downtown Beaumont. One area I believe needs attention is the accessibility for individuals with disabilities. It's crucial to ensure that designated parking spots are conveniently located near entrances to businesses and public facilities. Additionally, increasing the width of these spots could offer more room for mobility devices, making it easier for users to enter and exit their vehicles. I’ve noticed that during events at venues like the Beaumont Civic Center, the current layout often leads to congestion and difficulty for those with mobility challenges. Implementing clearer signage and better enforcement of accessible spots would significantly enhance the overall</t>
  </si>
  <si>
    <t>C1K</t>
  </si>
  <si>
    <t>Finding affordable parking is tough, especially when it can be hard to find a spot during busy hours. It often hurts local businesses if people are deterred by parking issues, especially families like mine who want to shop locally.</t>
  </si>
  <si>
    <t>I visit downtown Beaumont a few times a month, mainly for grocery shopping and supporting local cafes.</t>
  </si>
  <si>
    <t>I think adding more affordable parking options or discounts for parents visiting downtown would really help small businesses attract families. It could encourage more of us to shop and eat locally.</t>
  </si>
  <si>
    <t>E4N</t>
  </si>
  <si>
    <t>Finding accessible spaces can be tough, especially for families with young kids.</t>
  </si>
  <si>
    <t>53.33759, -113.39606 [I think we need more parking near the community center for youth activities and events.]</t>
  </si>
  <si>
    <t>Creating more bike racks near parks would encourage youth to ride instead of driving.</t>
  </si>
  <si>
    <t>T7R</t>
  </si>
  <si>
    <t>Finding a parking spot can be tough, especially during busy game days or when classes end; sometimes I have to park far away, which isn't great when I’m carrying my soccer gear.</t>
  </si>
  <si>
    <t>It would be great to see more designated parking for bikes and scooters, especially near the soccer fields. Enhanced bike lanes could encourage more sustainable transportation options for students and visitors.</t>
  </si>
  <si>
    <t>A5B</t>
  </si>
  <si>
    <t>When parking downtown, I often find it challenging to locate well-lit spaces close to the entrances of businesses, which affects my sense of safety, especially during the evening. Better lighting in those areas would make a big difference for all of us who walk regularly.</t>
  </si>
  <si>
    <t>I think enhancing lighting in parking areas and walkways would significantly improve safety for pedestrians, especially during evening hours. Clear visibility makes a big difference when I walk home after attending events downtown.</t>
  </si>
  <si>
    <t>R6X</t>
  </si>
  <si>
    <t>Finding parking can be tough, especially during busy times when spots fill up quickly. It often feels like there's not enough affordable parking near my favorite local shops, which makes it harder for my family to support those businesses.</t>
  </si>
  <si>
    <t>53.36447, -113.39398 [I’d like to see improvements near the grocery store and kids' park, as more spots and better lighting would really help families like mine.]</t>
  </si>
  <si>
    <t>I think more affordable parking options would help support local businesses, especially when families like mine are trying to shop and eat out without breaking the bank. Also, better signage for parking locations could make a big difference.</t>
  </si>
  <si>
    <t>P0Z</t>
  </si>
  <si>
    <t>Finding a spot after my shift ends is tough, especially late at night.</t>
  </si>
  <si>
    <t>53.33998, -113.42975 [More parking spots near the late-night cafes would really help us out.]</t>
  </si>
  <si>
    <t>J4V</t>
  </si>
  <si>
    <t>As a cyclist, the biggest challenge is finding secure bike parking near key destinations; often, the bike racks are far from where I need to go, making it inconvenient. Additionally, some bike lanes are poorly marked, posing safety concerns.</t>
  </si>
  <si>
    <t>53.33845, -113.44374 [I'd suggest improving parking near bike lanes, especially at intersections like California and 5th, to enhance cyclist safety and visibility.]</t>
  </si>
  <si>
    <t>I'd like to suggest enhancing bike parking facilities downtown, such as adding secure, covered bike racks and improving signage for bike lanes. This would encourage more residents to cycle and reduce car congestion.</t>
  </si>
  <si>
    <t>P8N</t>
  </si>
  <si>
    <t>Finding a space after a long shift can be tough, especially during busy hours when nearby lots fill up. It affects not just me, but also customers trying to visit local shops which rely on foot traffic.</t>
  </si>
  <si>
    <t>53.35496, -113.39673 [I think the area near Main Street and the local grocery store needs more parking spots and better lighting for safety during evening shifts.]</t>
  </si>
  <si>
    <t>I think creating more designated parking for retail workers would help support small businesses during peak hours. Many of us struggle to find parking close to our stores, especially on busy nights.</t>
  </si>
  <si>
    <t>X3G</t>
  </si>
  <si>
    <t>I often struggle to find well-lit, accessible parking spaces close to my destination.</t>
  </si>
  <si>
    <t>Safe, well-lit parking areas are crucial for my mobility and comfort.</t>
  </si>
  <si>
    <t>Improving lighting in parking areas is essential for safety, especially after dark.</t>
  </si>
  <si>
    <t>E3B</t>
  </si>
  <si>
    <t>Finding accessible parking spots can be tough, especially since some are far from the businesses I want to visit. Plus, the noise from traffic makes it hard to concentrate on navigating the area safely.</t>
  </si>
  <si>
    <t>I think it would help if there were more designated accessible parking spaces, especially near the entrances of shops and restaurants. Also, reducing noise from traffic could make downtown more enjoyable for everyone, especially those with limited mobility.</t>
  </si>
  <si>
    <t>S3T</t>
  </si>
  <si>
    <t>As a retail worker on the evening shift, I often find that parking spaces can be limited, and the lack of adequate lighting makes it feel unsafe walking to my car alone late at night. Improving both the number of spaces and the lighting would help.</t>
  </si>
  <si>
    <t>I visit the downtown core almost every evening for work, and I often notice the lack of adequate lighting in some parking areas, which affects my sense of safety.</t>
  </si>
  <si>
    <t>53.36636, -113.39302 [I'd like to see improved lighting and signage in the lot behind Main Street, as safety is crucial for evening workers like me.]</t>
  </si>
  <si>
    <t>S3Z</t>
  </si>
  <si>
    <t>As a daily cyclist, my biggest challenge when it comes to parking downtown is the lack of secure bike parking options. Often, I find myself searching for a bike rack that is both visible and close to my destination, only to discover that they are few and far between. This not only complicates my commute but also makes it difficult to feel confident leaving my bike unattended for long periods. If there were more designated bike parking zones, perhaps with added security features, it would greatly enhance accessibility for cyclists like myself who want to contribute to reducing traffic and promoting sustainable mobility in Beaumont.</t>
  </si>
  <si>
    <t>I typically bike to downtown Beaumont, utilizing the dedicated bike lanes for a safer ride. Occasionally, I also use public transit for longer trips, especially when I have my backpack loaded with gear. The current bike infrastructure makes it easier for me to navigate the area, but improved parking for bikes would enhance accessibility further.</t>
  </si>
  <si>
    <t>As a daily cyclist navigating downtown Beaumont, I believe the integration of bike parking stations would significantly enhance accessibility for both cyclists and pedestrians. Designating secure, well-lit bike racks near popular destinations like the public library and local cafes would encourage more people to choose cycling as a transportation option. It's crucial to ensure that these racks are placed in areas that are easily visible and accessible, fostering a safer environment. Additionally, clearer signage indicating bike lanes would further improve mobility and safety for all road users, making our downtown a more inviting space for both cyclists and pedestrians alike.</t>
  </si>
  <si>
    <t>E5X</t>
  </si>
  <si>
    <t>Finding accessible spots close to my favorite stores can be difficult.</t>
  </si>
  <si>
    <t>Consider adding more affordable short-term parking options near the park to help visitors.</t>
  </si>
  <si>
    <t>V0A</t>
  </si>
  <si>
    <t>Finding safe, well-lit areas to walk from my car can be difficult at night.</t>
  </si>
  <si>
    <t>Improving street lighting in parking areas would make walking safer at night.</t>
  </si>
  <si>
    <t>B2V</t>
  </si>
  <si>
    <t>Totally Disagree</t>
  </si>
  <si>
    <t>I appreciate the focus on improving parking, especially for those of us with limited mobility. It would be helpful to ensure that accessible parking spaces are clearly marked and located close to businesses to make access easier for newcomers.</t>
  </si>
  <si>
    <t>E3G</t>
  </si>
  <si>
    <t>As a daily cyclist, I believe it’s essential to consider more bike parking options in downtown Beaumont, especially for our youth. Creating designated bike parking areas near popular spots like the skate park or community center would encourage more young people to ride instead of drive. It would also promote a healthier lifestyle and reduce traffic congestion. Additionally, ensuring these bike racks are secure and well-lit would help keep everyone’s bikes safe. By prioritizing accessible and convenient bike parking, we can create a more inviting downtown that supports a greener community.</t>
  </si>
  <si>
    <t>J2M</t>
  </si>
  <si>
    <t>Finding convenient parking near local shops can be tough, especially when I have my kids in tow and need to avoid noisy areas. Plus, the cost adds up quickly, which is challenging on our budget.</t>
  </si>
  <si>
    <t>I’d appreciate considering more green spaces to offset parking areas and reduce noise. It would benefit families like mine, making downtown more livable while keeping costs manageable.</t>
  </si>
  <si>
    <t>A9E</t>
  </si>
  <si>
    <t>I often struggle with finding safe and well-lit parking spots near the soccer fields.</t>
  </si>
  <si>
    <t>Better lighting in parking areas would make me feel safer at night, especially after soccer practice.</t>
  </si>
  <si>
    <t>N5R</t>
  </si>
  <si>
    <t>Finding a parking spot near my shop can be tough, especially during peak hours when customers are out shopping. It’d help if there were more short-term parking options so people can run in quickly.</t>
  </si>
  <si>
    <t>Adding more short-term parking spots would help customers quickly access my shop, particularly during busy weekends.</t>
  </si>
  <si>
    <t>I support smart parking tools because they can help my customers find spots quickly, making it easier for them to visit my shop on Main Street.</t>
  </si>
  <si>
    <t>I think better parking options, especially for delivery vehicles, would help small businesses thrive. It can be tough when customers struggle to find a spot right in front of our shops.</t>
  </si>
  <si>
    <t>L9N</t>
  </si>
  <si>
    <t>Finding enough convenient parking for our younger customers can be tough, especially during peak hours. It’s crucial to have spaces that are both available and accessible, considering their time constraints and needs.</t>
  </si>
  <si>
    <t>53.34149, -113.39729 [I'd like to see improvements near the youth center, especially more spots and better lighting, to ensure safety and accessibility for families.]</t>
  </si>
  <si>
    <t>I believe creating designated parking areas for youth-oriented businesses could encourage more young people to visit downtown. Additionally, promoting regular events or activities tailored for them might boost foot traffic and community engagement.</t>
  </si>
  <si>
    <t>A1G</t>
  </si>
  <si>
    <t>Increasing accessible parking spots near my shop would greatly improve customer visits.</t>
  </si>
  <si>
    <t>R7B</t>
  </si>
  <si>
    <t>Finding affordable parking is tough since prices add up quickly, especially when I just want to run errands or grab something to eat with my kids. It would help if there were more free or low-cost options available, especially near the local park.</t>
  </si>
  <si>
    <t>A9C</t>
  </si>
  <si>
    <t>Parking downtown can be quite a challenge, especially during the busy evening hours. One major issue I face is the lack of available spots near my workplace, which often forces me to park several blocks away. It’s not just inconvenient; it can be intimidating for newcomers who aren’t familiar with the area. Sometimes, I notice that certain parking areas are not well-lit, making it feel unsafe when I leave late at night. Improving lighting and increasing the number of accessible parking spots would really help all of us who work downtown.</t>
  </si>
  <si>
    <t>As an evening-shift retail worker, I find myself in the downtown core several times a week, mainly for shifts and sometimes for quick errands. It can be frustrating navigating the parking situation, especially when I see newcomers struggling to find spots, which can deter them from visiting local shops like mine.</t>
  </si>
  <si>
    <t>53.34553, -113.42082 [I'd like to see parking improvements near the corner of Main and Elm, where the small businesses draw in a lot of evening shoppers. Adding more spots and better lighting would really help newcomers feel safe and welcome while they navigate downtown. Clear signage indicating available spaces would also make it easier for everyone.]</t>
  </si>
  <si>
    <t>As a retail worker on the evening shift, I think it's crucial to consider the parking needs of individuals who may be new to the area or unfamiliar with downtown Beaumont. A clear system of signage, especially pointing out where to find available parking and the safest walking routes to shops or public transit, would be really helpful. For example, if there were designated spots for commuters near popular retail areas where they can park and get a quick ride home, it could ease congestion right after work hours. This would not only benefit workers like me but also make it easier for newcomers to feel comfortable navigating the downtown scene.</t>
  </si>
  <si>
    <t>S6B</t>
  </si>
  <si>
    <t>Finding a spot can be tough during peak hours, and the fees can add up quickly for longer visits. More affordable options and clearer signage would really help.</t>
  </si>
  <si>
    <t>53.34719, -113.43120 [I think we need more parking by the farmers' market area, along with better signage to direct visitors to available spots.]</t>
  </si>
  <si>
    <t>I believe considering affordable parking solutions like a first-hour free option could encourage more visitors to downtown. Also, improving signage for available spots would enhance the overall experience for everyone.</t>
  </si>
  <si>
    <t>M5R</t>
  </si>
  <si>
    <t>Finding safe parking can be difficult, especially in poorly lit areas where visibility is low at night. Improved lighting in parking lots and along streets would enhance safety for everyone.</t>
  </si>
  <si>
    <t>I usually drive my car and sometimes walk, especially after volunteering at local events in the park.</t>
  </si>
  <si>
    <t>53.33808, -113.44039 [I believe improvements are needed at the parking lot near the community center, especially with better lighting and clearer signage for safety during evening events.]</t>
  </si>
  <si>
    <t>I believe enhancing lighting in parking areas would significantly improve safety, especially after dark. Better illumination can help deter crime and make people feel more secure while navigating downtown.</t>
  </si>
  <si>
    <t>A7E</t>
  </si>
  <si>
    <t>Finding accessible parking spots is often tough, and when they are available, they can be far from where I need to go. Additionally, parking fees add up quickly, especially when I have to park multiple times in a day.</t>
  </si>
  <si>
    <t>I think it's important to consider the cost of creating more accessible parking spots. Making sure they are close to businesses and easy to use would really help those of us with limited mobility.</t>
  </si>
  <si>
    <t>A3T</t>
  </si>
  <si>
    <t>As someone with limited mobility, I often find it challenging to locate accessible parking spaces in downtown Beaumont. The designated spots are sometimes taken by vehicles not displaying the proper permits, which adds frustration when I have to drive around searching for a suitable place. Additionally, I notice that some sidewalks are not as well maintained, making it difficult to navigate from the parking area to my destination. It would be helpful if we had more clearly marked, easily accessible spaces closer to popular businesses, especially during busy times like weekends or events at the community center. Ensuring that these areas are consistently monitored could significantly enhance the experience</t>
  </si>
  <si>
    <t>As someone with limited mobility, I’d like to emphasize the importance of creating accessible parking spaces that are not only compliant with regulations but also strategically located near key destinations like parks, shops, and community centers. For instance, the parking spots near the downtown library could be improved to ensure they are wider and equipped with accessible paths that lead directly to the entrance. Additionally, clear signage indicating these spaces would greatly assist those of us who rely on them. Improving the overall accessibility of downtown parking would enhance the experience for everyone, particularly youth with disabilities who want to engage with our community. Thank you for considering these</t>
  </si>
  <si>
    <t>E3A</t>
  </si>
  <si>
    <t>Finding affordable parking near my childcare provider is tough, and often spots are too far away for me to carry all the supplies my little one needs. I’d appreciate more accessible options that fit a tight budget.</t>
  </si>
  <si>
    <t>I think more affordable parking options and designated spaces for families with young children would really enhance access downtown. It would also help parents like me who often juggle strollers and groceries.</t>
  </si>
  <si>
    <t>R1C</t>
  </si>
  <si>
    <t>I think we should consider adding more green spaces where parking is needed, like tree canopies or small parks. It could help reduce noise and improve air quality, making downtown more pleasant for everyone.</t>
  </si>
  <si>
    <t>V3K</t>
  </si>
  <si>
    <t>Finding convenient parking near local shops can be tough, especially during soccer games when turnover is high. It’d be great if there were designated spots for students and quick pickups to support local businesses.</t>
  </si>
  <si>
    <t>I visit downtown Beaumont several times a week for classes and soccer practice, often stopping by local shops and cafes afterward.</t>
  </si>
  <si>
    <t>L8E</t>
  </si>
  <si>
    <t>Finding a spot during busy times is tough, especially after soccer practice.</t>
  </si>
  <si>
    <t>53.35646, -113.39435 [Parking near the soccer field by the community center needs more spots and better lighting.]</t>
  </si>
  <si>
    <t>Consider adding more bike racks and designated spots for carpooling near the fields.</t>
  </si>
  <si>
    <t>Y8W</t>
  </si>
  <si>
    <t>I think it would be helpful to have more benches and shaded areas for resting while walking around downtown, especially for those who might get tired easily. Also, clear signage showing where parking is available would benefit newcomers.</t>
  </si>
  <si>
    <t>Finding a spot can be tough, especially during soccer games or events. Accessible parking is limited, making it harder for friends with disabilities to join me.</t>
  </si>
  <si>
    <t>53.35558, -113.43566 [I'd like to see more parking spots near the soccer fields and better lighting in those areas for safety during evening practice.]</t>
  </si>
  <si>
    <t>Improving accessibility for everyone is crucial, especially for students who may not have cars. It would be great to see more bike racks and designated spaces for those with mobility challenges near the soccer fields.</t>
  </si>
  <si>
    <t>K2P</t>
  </si>
  <si>
    <t>Weekdays (9am–5pm)</t>
  </si>
  <si>
    <t>Level</t>
  </si>
  <si>
    <t>Total</t>
  </si>
  <si>
    <t>Percentage</t>
  </si>
  <si>
    <t>0-17</t>
  </si>
  <si>
    <t>Weekday evenings</t>
  </si>
  <si>
    <t>Weekends</t>
  </si>
  <si>
    <t>Holidays</t>
  </si>
  <si>
    <t>Special events</t>
  </si>
  <si>
    <t>Answer</t>
  </si>
  <si>
    <t>Other</t>
  </si>
  <si>
    <t>Totals:</t>
  </si>
  <si>
    <t>Comments</t>
  </si>
  <si>
    <t>Age</t>
  </si>
  <si>
    <t>❤️</t>
  </si>
  <si>
    <t>ijgfaijgjeajgiae</t>
  </si>
  <si>
    <t>This is a great comment</t>
  </si>
  <si>
    <t>jgeoaijgieajgiaejpigjaepijgpi</t>
  </si>
  <si>
    <t>Response</t>
  </si>
  <si>
    <t>kgoaekgokeaokeok</t>
  </si>
  <si>
    <t>This is a good comment</t>
  </si>
  <si>
    <t>Mon commentaire</t>
  </si>
  <si>
    <t>ijegiaejgiajeigjaeijg</t>
  </si>
  <si>
    <t>eigjeaiojgoiaejgioaej</t>
  </si>
  <si>
    <t>igjaeijgeiajgijae</t>
  </si>
  <si>
    <t>eigjaeijgieajigjaegjaeio</t>
  </si>
  <si>
    <t>Other responses</t>
  </si>
  <si>
    <t>ijfgiaejgioeajoigjaeoigj</t>
  </si>
  <si>
    <t>ijfgaiejgieajgiaejigaeijpg</t>
  </si>
  <si>
    <t>eiajgiaejgijeaigjaeiogjaeiojg</t>
  </si>
  <si>
    <t>Affordability (cost of parking)</t>
  </si>
  <si>
    <t xml:space="preserve"> Important</t>
  </si>
  <si>
    <t>Accessibility (availability of parking spaces)</t>
  </si>
  <si>
    <t>Safety and lighting (well-lit, secure areas)</t>
  </si>
  <si>
    <t>Proximity to dowtown</t>
  </si>
  <si>
    <t>aokfgoagokeaogkeaokga</t>
  </si>
  <si>
    <t>This is a really good comment</t>
  </si>
  <si>
    <t>Category</t>
  </si>
  <si>
    <t>Comment of the contribution</t>
  </si>
  <si>
    <t>Location</t>
  </si>
  <si>
    <t>Lat / Long</t>
  </si>
  <si>
    <t>💡 Idea/other (add comment)</t>
  </si>
  <si>
    <t>I'd like to see more parking spots near the soccer fields and better lighting in those areas for safety during evening practice.</t>
  </si>
  <si>
    <t>https://maps.google.com/?q=53.35558118677712,-113.4356583817592</t>
  </si>
  <si>
    <t>{"latitude":53.35558118677712,"longitude":-113.4356583817592}</t>
  </si>
  <si>
    <t>Parking near the soccer field by the community center needs more spots and better lighting.</t>
  </si>
  <si>
    <t>https://maps.google.com/?q=53.35645997041976,-113.39434655696051</t>
  </si>
  <si>
    <t>{"latitude":53.35645997041976,"longitude":-113.39434655696051}</t>
  </si>
  <si>
    <t xml:space="preserve">♿ Need accessible spots	</t>
  </si>
  <si>
    <t>I believe improvements are needed at the parking lot near the community center, especially with better lighting and clearer signage for safety during evening events.</t>
  </si>
  <si>
    <t>https://maps.google.com/?q=53.338078312877606,-113.4403915394337</t>
  </si>
  <si>
    <t>{"latitude":53.338078312877606,"longitude":-113.4403915394337}</t>
  </si>
  <si>
    <t>I think we need more parking by the farmers' market area, along with better signage to direct visitors to available spots.</t>
  </si>
  <si>
    <t>https://maps.google.com/?q=53.347194648090365,-113.43120441180412</t>
  </si>
  <si>
    <t>{"latitude":53.347194648090365,"longitude":-113.43120441180412}</t>
  </si>
  <si>
    <t>🚗 Need more parking</t>
  </si>
  <si>
    <t>I'd like to see parking improvements near the corner of Main and Elm, where the small businesses draw in a lot of evening shoppers. Adding more spots and better lighting would really help newcomers feel safe and welcome while they navigate downtown. Clear signage indicating available spaces would also make it easier for everyone.</t>
  </si>
  <si>
    <t>https://maps.google.com/?q=53.34553119383752,-113.4208205334472</t>
  </si>
  <si>
    <t>{"latitude":53.34553119383752,"longitude":-113.4208205334472}</t>
  </si>
  <si>
    <t>I'd like to see improvements near the youth center, especially more spots and better lighting, to ensure safety and accessibility for families.</t>
  </si>
  <si>
    <t>https://maps.google.com/?q=53.341490994227,-113.39728691101485</t>
  </si>
  <si>
    <t>{"latitude":53.341490994227,"longitude":-113.39728691101485}</t>
  </si>
  <si>
    <t>I'd like to see improved lighting and signage in the lot behind Main Street, as safety is crucial for evening workers like me.</t>
  </si>
  <si>
    <t>https://maps.google.com/?q=53.36635852597701,-113.39301532613544</t>
  </si>
  <si>
    <t>{"latitude":53.36635852597701,"longitude":-113.39301532613544}</t>
  </si>
  <si>
    <t>I think the area near Main Street and the local grocery store needs more parking spots and better lighting for safety during evening shifts.</t>
  </si>
  <si>
    <t>https://maps.google.com/?q=53.354964249372145,-113.39673167572796</t>
  </si>
  <si>
    <t>{"latitude":53.354964249372145,"longitude":-113.39673167572796}</t>
  </si>
  <si>
    <t>I'd suggest improving parking near bike lanes, especially at intersections like California and 5th, to enhance cyclist safety and visibility.</t>
  </si>
  <si>
    <t>https://maps.google.com/?q=53.338446485042454,-113.44374258552966</t>
  </si>
  <si>
    <t>{"latitude":53.338446485042454,"longitude":-113.44374258552966}</t>
  </si>
  <si>
    <t>More parking spots near the late-night cafes would really help us out.</t>
  </si>
  <si>
    <t>https://maps.google.com/?q=53.339976214444285,-113.42975226024204</t>
  </si>
  <si>
    <t>{"latitude":53.339976214444285,"longitude":-113.42975226024204}</t>
  </si>
  <si>
    <t>I’d like to see improvements near the grocery store and kids' park, as more spots and better lighting would really help families like mine.</t>
  </si>
  <si>
    <t>https://maps.google.com/?q=53.36447201634383,-113.39398376249557</t>
  </si>
  <si>
    <t>{"latitude":53.36447201634383,"longitude":-113.39398376249557}</t>
  </si>
  <si>
    <t>I think we need more parking near the community center for youth activities and events.</t>
  </si>
  <si>
    <t>https://maps.google.com/?q=53.33758801885809,-113.39606103215728</t>
  </si>
  <si>
    <t>{"latitude":53.33758801885809,"longitude":-113.39606103215728}</t>
  </si>
  <si>
    <t xml:space="preserve">🔆 Need better lighting	</t>
  </si>
  <si>
    <t>I'd like to see more accessible parking near the community center for easier access.</t>
  </si>
  <si>
    <t>https://maps.google.com/?q=53.355472394028645,-113.43352411563454</t>
  </si>
  <si>
    <t>{"latitude":53.355472394028645,"longitude":-113.43352411563454}</t>
  </si>
  <si>
    <t>I'd like to see improved bike parking near the local skate park and community center, with better lighting and clear signage for cyclists.</t>
  </si>
  <si>
    <t>https://maps.google.com/?q=53.345756159109335,-113.38780671706571</t>
  </si>
  <si>
    <t>{"latitude":53.345756159109335,"longitude":-113.38780671706571}</t>
  </si>
  <si>
    <t xml:space="preserve">🧭 Better signage needed	</t>
  </si>
  <si>
    <t>Improved parking near the grocery store would really help seniors like me.</t>
  </si>
  <si>
    <t>https://maps.google.com/?q=53.34491000856695,-113.43105735831</t>
  </si>
  <si>
    <t>{"latitude":53.34491000856695,"longitude":-113.43105735831}</t>
  </si>
  <si>
    <t>J'aimerais voir des améliorations près du parc où je joue au soccer, surtout pour plus de places et un meilleur éclairage.</t>
  </si>
  <si>
    <t>https://maps.google.com/?q=53.33916584307597,-113.43336153947216</t>
  </si>
  <si>
    <t>{"latitude":53.33916584307597,"longitude":-113.43336153947216}</t>
  </si>
  <si>
    <t>J’aimerais voir des améliorations près des cafés et des parcs pour les jeunes.</t>
  </si>
  <si>
    <t>https://maps.google.com/?q=53.34102920196271,-113.39138229164492</t>
  </si>
  <si>
    <t>{"latitude":53.34102920196271,"longitude":-113.39138229164492}</t>
  </si>
  <si>
    <t>Améliorer l'éclairage près des parkings autour de la place publique serait essentiel.</t>
  </si>
  <si>
    <t>https://maps.google.com/?q=53.340230182252064,-113.4288076330362</t>
  </si>
  <si>
    <t>{"latitude":53.340230182252064,"longitude":-113.4288076330362}</t>
  </si>
  <si>
    <t>Il serait utile d'améliorer le stationnement près des cafés et boutiques pour attirer plus de clients.</t>
  </si>
  <si>
    <t>https://maps.google.com/?q=53.34285025110208,-113.4393697632148</t>
  </si>
  <si>
    <t>{"latitude":53.34285025110208,"longitude":-113.4393697632148}</t>
  </si>
  <si>
    <t>Je pense qu'il serait utile d'améliorer le stationnement près de la bibliothèque et des nouveaux commerces pour accueillir davantage de visiteurs et rendre l'accès plus sûr.</t>
  </si>
  <si>
    <t>https://maps.google.com/?q=53.34543705995544,-113.42437310819476</t>
  </si>
  <si>
    <t>{"latitude":53.34543705995544,"longitude":-113.42437310819476}</t>
  </si>
  <si>
    <t>J'aimerais voir des améliorations de stationnement près des parcs et des zones commerçantes, notamment plus de places pour les familles et un meilleur éclairage la nuit.</t>
  </si>
  <si>
    <t>https://maps.google.com/?q=53.355072286393586,-113.43825865289077</t>
  </si>
  <si>
    <t>{"latitude":53.355072286393586,"longitude":-113.43825865289077}</t>
  </si>
  <si>
    <t>Améliorez le stationnement près de mon magasin pour faciliter l'accès aux clients.</t>
  </si>
  <si>
    <t>https://maps.google.com/?q=53.35677894325791,-113.43924047777736</t>
  </si>
  <si>
    <t>{"latitude":53.35677894325791,"longitude":-113.43924047777736}</t>
  </si>
  <si>
    <t>J’aimerais voir plus de places près de ma boutique pour accueillir les nouveaux arrivants.</t>
  </si>
  <si>
    <t>https://maps.google.com/?q=53.34267818057683,-113.43782898539018</t>
  </si>
  <si>
    <t>{"latitude":53.34267818057683,"longitude":-113.43782898539018}</t>
  </si>
  <si>
    <t>J'aimerais voir des améliorations près des parcs et des écoles, comme plus de places et un meilleur éclairage pour la sécurité des enfants.</t>
  </si>
  <si>
    <t>https://maps.google.com/?q=53.351599061744025,-113.40122104916362</t>
  </si>
  <si>
    <t>{"latitude":53.351599061744025,"longitude":-113.40122104916362}</t>
  </si>
  <si>
    <t>Il serait utile d'améliorer le stationnement près des terrains de soccer pour faciliter l'accès aux jeunes et leurs familles, notamment avec plus de places et un meilleur éclairage.</t>
  </si>
  <si>
    <t>https://maps.google.com/?q=53.355796142588225,-113.39194197222513</t>
  </si>
  <si>
    <t>{"latitude":53.355796142588225,"longitude":-113.39194197222513}</t>
  </si>
  <si>
    <t>Je pense qu'il serait utile d'améliorer le stationnement près du parc central, surtout pour les familles avec de jeunes enfants. Un meilleur éclairage à cet endroit pourrait vraiment renforcer la sécurité, car c'est souvent très sombre le soir. Des places additionnelles pourraient également faciliter les visites au marché local et aux événements communautaires.</t>
  </si>
  <si>
    <t>https://maps.google.com/?q=53.35303701748479,-113.3862416493025</t>
  </si>
  <si>
    <t>{"latitude":53.35303701748479,"longitude":-113.3862416493025}</t>
  </si>
  <si>
    <t>Je pense qu'il serait utile d'améliorer le stationnement près des marchés locaux et des espaces communautaires pour accueillir mieux les nouveaux arrivants.</t>
  </si>
  <si>
    <t>https://maps.google.com/?q=53.36240633027016,-113.4018766207767</t>
  </si>
  <si>
    <t>{"latitude":53.36240633027016,"longitude":-113.4018766207767}</t>
  </si>
  <si>
    <t>Je pense qu'il serait bénéfique d'améliorer le stationnement près de la rue principale, surtout aux heures de pointe lorsque les clients affluent. Plus de places ainsi qu'un meilleur éclairage nocturne pourraient vraiment rendre la visite plus agréable et sécuritaire pour tout le monde.</t>
  </si>
  <si>
    <t>https://maps.google.com/?q=53.360275935457715,-113.398568384126</t>
  </si>
  <si>
    <t>{"latitude":53.360275935457715,"longitude":-113.398568384126}</t>
  </si>
  <si>
    <t>Il serait idéal d'améliorer le stationnement autour de la rue principale, en ajoutant des places pour faciliter l'accès aux commerces le soir.</t>
  </si>
  <si>
    <t>https://maps.google.com/?q=53.35698741539131,-113.42235268829752</t>
  </si>
  <si>
    <t>{"latitude":53.35698741539131,"longitude":-113.42235268829752}</t>
  </si>
  <si>
    <t>Je pense qu'il serait bénéfique d'améliorer le stationnement près de la rue principale où se trouvent plusieurs commerces essentiels. Plus de places réservées aux personnes à mobilité réduite, avec un éclairage adéquat et des signalétiques claires, contribueraient non seulement à l'accessibilité, mais aussi à attirer davantage de clients, favorisant ainsi la vitalité économique de cette zone.</t>
  </si>
  <si>
    <t>https://maps.google.com/?q=53.35631666897246,-113.44518679357118</t>
  </si>
  <si>
    <t>{"latitude":53.35631666897246,"longitude":-113.44518679357118}</t>
  </si>
  <si>
    <t>Il serait bénéfique d'améliorer le stationnement près des pistes cyclables, en ajoutant des espaces sécurisés pour les vélos, surtout à proximité des commerces fréquentés comme la boulangerie au coin de la rue. Cela encouragerait une mobilité durable et réduire le bruit du trafic automobile tout en rendant le centre-ville plus accueillant pour tous.</t>
  </si>
  <si>
    <t>https://maps.google.com/?q=53.355731389407474,-113.42538090148652</t>
  </si>
  <si>
    <t>{"latitude":53.355731389407474,"longitude":-113.42538090148652}</t>
  </si>
  <si>
    <t>J’aimerais voir des améliorations de stationnement près de la bibliothèque et du parc central, où les places sont souvent pleines. Plus de signalisation et un meilleur éclairage seraient très utiles pour rendre ces zones plus sécuritaires, surtout en soirée. Cela aiderait non seulement les cyclistes comme moi, mais aussi les familles qui viennent passer du temps ensemble.</t>
  </si>
  <si>
    <t>https://maps.google.com/?q=53.35272972853802,-113.39203315088278</t>
  </si>
  <si>
    <t>{"latitude":53.35272972853802,"longitude":-113.39203315088278}</t>
  </si>
  <si>
    <t>Il serait bénéfique d'améliorer le stationnement près des parcs et des cafés, en ajoutant des places accessibles et un meilleur éclairage pour la sécurité.</t>
  </si>
  <si>
    <t>https://maps.google.com/?q=53.350163108429946,-113.38921076893618</t>
  </si>
  <si>
    <t>{"latitude":53.350163108429946,"longitude":-113.38921076893618}</t>
  </si>
  <si>
    <t>test comment</t>
  </si>
  <si>
    <t>https://maps.google.com/?q=53.35931688130535,-113.42608180784384</t>
  </si>
  <si>
    <t>{"latitude":53.35931688130535,"longitude":-113.42608180784384}</t>
  </si>
  <si>
    <t>this is my idea</t>
  </si>
  <si>
    <t>https://maps.google.com/?q=53.35213235676363,-113.42592799400325</t>
  </si>
  <si>
    <t>{"latitude":53.35213235676363,"longitude":-113.42592799400325}</t>
  </si>
  <si>
    <t>tokogkoaogkoaekgoea</t>
  </si>
  <si>
    <t>https://maps.google.com/?q=53.35248780149084,-113.41901601738935</t>
  </si>
  <si>
    <t>{"latitude":53.35248780149084,"longitude":-113.41901601738935}</t>
  </si>
  <si>
    <t xml:space="preserve">Commentaire </t>
  </si>
  <si>
    <t>https://maps.google.com/?q=53.354408543224366,-113.4090467028447</t>
  </si>
  <si>
    <t>{"latitude":53.354408543224366,"longitude":-113.4090467028447}</t>
  </si>
  <si>
    <t>awjioajsoigasughasouhgohaoughao</t>
  </si>
  <si>
    <t>https://maps.google.com/?q=53.35460029032828,-113.41288622008132</t>
  </si>
  <si>
    <t>{"latitude":53.35460029032828,"longitude":-113.41288622008132}</t>
  </si>
  <si>
    <t>ahihaigheaiuhgiehaighagh</t>
  </si>
  <si>
    <t>https://maps.google.com/?q=53.35451463771642,-113.411875698845</t>
  </si>
  <si>
    <t>{"latitude":53.35451463771642,"longitude":-113.411875698845}</t>
  </si>
  <si>
    <t>this isogkaeokgeaojgoejajgoeajgo</t>
  </si>
  <si>
    <t>https://maps.google.com/?q=53.35247690558893,-113.4155407779858</t>
  </si>
  <si>
    <t>{"latitude":53.35247690558893,"longitude":-113.4155407779858}</t>
  </si>
  <si>
    <t>aogkeoagoeakkogaeoeg</t>
  </si>
  <si>
    <t>https://maps.google.com/?q=53.35233540611944,-113.41556018922688</t>
  </si>
  <si>
    <t>{"latitude":53.35233540611944,"longitude":-113.41556018922688}</t>
  </si>
  <si>
    <t>okgaeokgoekaogkaeokgaeko</t>
  </si>
  <si>
    <t>https://maps.google.com/?q=53.35930422027201,-113.4260143669316</t>
  </si>
  <si>
    <t>{"latitude":53.35930422027201,"longitude":-113.4260143669316}</t>
  </si>
  <si>
    <t>oiesgjeoijgiaejgipeagpijaepi</t>
  </si>
  <si>
    <t>https://maps.google.com/?q=53.352326738081075,-113.40652918571686</t>
  </si>
  <si>
    <t>{"latitude":53.352326738081075,"longitude":-113.40652918571686}</t>
  </si>
  <si>
    <t>I think this needs a stop sign</t>
  </si>
  <si>
    <t>https://maps.google.com/?q=53.3484927716228,-113.40661433165812</t>
  </si>
  <si>
    <t>{"latitude":53.3484927716228,"longitude":-113.40661433165812}</t>
  </si>
  <si>
    <t>gojaeipjgieajigjeaijgie</t>
  </si>
  <si>
    <t>https://maps.google.com/?q=53.34847808869364,-113.40822777115471</t>
  </si>
  <si>
    <t>{"latitude":53.34847808869364,"longitude":-113.40822777115471}</t>
  </si>
  <si>
    <t>#</t>
  </si>
  <si>
    <t>Citizen proposals title</t>
  </si>
  <si>
    <t>Citizen proposal description</t>
  </si>
  <si>
    <t>Total vote count</t>
  </si>
  <si>
    <t>Total comments</t>
  </si>
  <si>
    <t>Agreement percentage</t>
  </si>
  <si>
    <t>Agreement power</t>
  </si>
  <si>
    <t>Totally agree</t>
  </si>
  <si>
    <t>Somewhat agree</t>
  </si>
  <si>
    <t>Totally disagree</t>
  </si>
  <si>
    <t>Somewhat disagree</t>
  </si>
  <si>
    <t>Homme - Totally agree</t>
  </si>
  <si>
    <t>Homme - Somewhat agree</t>
  </si>
  <si>
    <t>Homme - Totally disagree</t>
  </si>
  <si>
    <t>Homme - Somewhat disagree</t>
  </si>
  <si>
    <t>Femme - Totally agree</t>
  </si>
  <si>
    <t>Femme - Somewhat agree</t>
  </si>
  <si>
    <t>Femme - Totally disagree</t>
  </si>
  <si>
    <t>Femme - Somewhat disagree</t>
  </si>
  <si>
    <t>Autre - Totally agree</t>
  </si>
  <si>
    <t>Autre - Somewhat agree</t>
  </si>
  <si>
    <t>Autre - Totally disagree</t>
  </si>
  <si>
    <t>Autre - Somewhat disagree</t>
  </si>
  <si>
    <t>0-17 - Totally agree</t>
  </si>
  <si>
    <t>0-17 - Somewhat agree</t>
  </si>
  <si>
    <t>0-17 - Totally disagree</t>
  </si>
  <si>
    <t>0-17 - Somewhat disagree</t>
  </si>
  <si>
    <t>18-25 - Totally agree</t>
  </si>
  <si>
    <t>18-25 - Somewhat agree</t>
  </si>
  <si>
    <t>18-25 - Totally disagree</t>
  </si>
  <si>
    <t>18-25 - Somewhat disagree</t>
  </si>
  <si>
    <t>26-35 - Totally agree</t>
  </si>
  <si>
    <t>26-35 - Somewhat agree</t>
  </si>
  <si>
    <t>26-35 - Totally disagree</t>
  </si>
  <si>
    <t>26-35 - Somewhat disagree</t>
  </si>
  <si>
    <t>36-45 - Totally agree</t>
  </si>
  <si>
    <t>36-45 - Somewhat agree</t>
  </si>
  <si>
    <t>36-45 - Totally disagree</t>
  </si>
  <si>
    <t>36-45 - Somewhat disagree</t>
  </si>
  <si>
    <t>46-55 - Totally agree</t>
  </si>
  <si>
    <t>46-55 - Somewhat agree</t>
  </si>
  <si>
    <t>46-55 - Totally disagree</t>
  </si>
  <si>
    <t>46-55 - Somewhat disagree</t>
  </si>
  <si>
    <t>56-65 - Totally agree</t>
  </si>
  <si>
    <t>56-65 - Somewhat agree</t>
  </si>
  <si>
    <t>56-65 - Totally disagree</t>
  </si>
  <si>
    <t>56-65 - Somewhat disagree</t>
  </si>
  <si>
    <t>66-120 - Totally agree</t>
  </si>
  <si>
    <t>66-120 - Somewhat agree</t>
  </si>
  <si>
    <t>66-120 - Totally disagree</t>
  </si>
  <si>
    <t>66-120 - Somewhat disagree</t>
  </si>
  <si>
    <t>Citizen proposal 6988</t>
  </si>
  <si>
    <t>Citizen proposal 9222</t>
  </si>
  <si>
    <t>These people need easy access to shops.</t>
  </si>
  <si>
    <t>No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</si>
</sst>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ss"/>
  </numFmts>
  <fonts count="7" x14ac:knownFonts="1">
    <font>
      <color theme="1"/>
      <family val="2"/>
      <scheme val="minor"/>
      <sz val="11"/>
      <name val="Calibri"/>
    </font>
    <font>
      <b/>
      <sz val="16"/>
    </font>
    <font>
      <color rgb="FFFFFFFF"/>
      <sz val="12"/>
    </font>
    <font>
      <u/>
      <color rgb="FF5A80B8"/>
    </font>
    <font>
      <color rgb="FFFFFFFF"/>
    </font>
    <font>
      <b/>
      <sz val="12"/>
    </font>
    <font>
      <b/>
    </font>
  </fonts>
  <fills count="3">
    <fill>
      <patternFill patternType="none"/>
    </fill>
    <fill>
      <patternFill patternType="gray125"/>
    </fill>
    <fill>
      <patternFill patternType="solid">
        <fgColor rgb="FF5A80B8"/>
      </patternFill>
    </fill>
  </fills>
  <borders count="1">
    <border>
      <left/>
      <right/>
      <top/>
      <bottom/>
      <diagonal/>
    </border>
  </borders>
  <cellStyleXfs count="1">
    <xf numFmtId="0" fontId="0" fillId="0" borderId="0"/>
  </cellStyleXfs>
  <cellXfs count="29">
    <xf numFmtId="0" fontId="0" fillId="0" borderId="0" xfId="0"/>
    <xf numFmtId="0" fontId="1" fillId="0" borderId="0" xfId="0" applyFont="1"/>
    <xf numFmtId="0" fontId="2" fillId="2" borderId="0" xfId="0" applyFont="1" applyFill="1"/>
    <xf numFmtId="0" fontId="3" fillId="0" borderId="0" xfId="0" applyFont="1"/>
    <xf numFmtId="0" fontId="0" fillId="0" borderId="0" xfId="0" applyAlignment="1">
      <alignment wrapText="1"/>
    </xf>
    <xf numFmtId="164" fontId="0" fillId="0" borderId="0" xfId="0" applyNumberFormat="1"/>
    <xf numFmtId="164" fontId="1" fillId="0" borderId="0" xfId="0" applyNumberFormat="1" applyFont="1"/>
    <xf numFmtId="164" fontId="3" fillId="0" borderId="0" xfId="0" applyNumberFormat="1" applyFont="1"/>
    <xf numFmtId="164" fontId="4" fillId="0" borderId="0" xfId="0" applyNumberFormat="1" applyFont="1" applyAlignment="1">
      <alignment wrapText="1"/>
    </xf>
    <xf numFmtId="0" fontId="4" fillId="0" borderId="0" xfId="0" applyFont="1" applyAlignment="1">
      <alignment wrapText="1"/>
    </xf>
    <xf numFmtId="0" fontId="0" fillId="0" borderId="0" xfId="0" applyAlignment="1">
      <alignment horizontal="center"/>
    </xf>
    <xf numFmtId="0" fontId="1" fillId="0" borderId="0" xfId="0" applyFont="1" applyAlignment="1">
      <alignment horizontal="center"/>
    </xf>
    <xf numFmtId="0" fontId="5" fillId="0" borderId="0" xfId="0" applyFont="1"/>
    <xf numFmtId="0" fontId="5" fillId="0" borderId="0" xfId="0" applyFont="1" applyAlignment="1">
      <alignment wrapText="1"/>
    </xf>
    <xf numFmtId="0" fontId="5" fillId="0" borderId="0" xfId="0" applyFont="1" applyAlignment="1">
      <alignment horizontal="center"/>
    </xf>
    <xf numFmtId="0" fontId="4" fillId="0" borderId="0" xfId="0" applyFont="1"/>
    <xf numFmtId="0" fontId="4" fillId="0" borderId="0" xfId="0" applyFont="1" applyAlignment="1">
      <alignment horizontal="center"/>
    </xf>
    <xf numFmtId="10" fontId="0" fillId="0" borderId="0" xfId="0" applyNumberFormat="1" applyAlignment="1">
      <alignment horizontal="center"/>
    </xf>
    <xf numFmtId="0" fontId="6" fillId="0" borderId="0" xfId="0" applyFont="1"/>
    <xf numFmtId="0" fontId="6" fillId="0" borderId="0" xfId="0" applyFont="1" applyAlignment="1">
      <alignment wrapText="1"/>
    </xf>
    <xf numFmtId="10" fontId="6" fillId="0" borderId="0" xfId="0" applyNumberFormat="1" applyFont="1" applyAlignment="1">
      <alignment horizontal="center"/>
    </xf>
    <xf numFmtId="10" fontId="0" fillId="0" borderId="0" xfId="0" applyNumberFormat="1"/>
    <xf numFmtId="10" fontId="1" fillId="0" borderId="0" xfId="0" applyNumberFormat="1" applyFont="1"/>
    <xf numFmtId="10" fontId="4" fillId="0" borderId="0" xfId="0" applyNumberFormat="1" applyFont="1"/>
    <xf numFmtId="0" fontId="0" fillId="0" borderId="0" xfId="0" applyAlignment="1">
      <alignment vertical="top" wrapText="1"/>
    </xf>
    <xf numFmtId="10" fontId="0" fillId="0" borderId="0" xfId="0" applyNumberFormat="1" applyAlignment="1">
      <alignment vertical="top" wrapText="1"/>
    </xf>
    <xf numFmtId="0" fontId="1" fillId="0" borderId="0" xfId="0" applyFont="1" applyAlignment="1">
      <alignment wrapText="1"/>
    </xf>
    <xf numFmtId="0" fontId="4" fillId="0" borderId="0" xfId="0" applyFont="1" applyAlignment="1">
      <alignment horizontal="center" vertical="center" wrapText="1"/>
    </xf>
    <xf numFmtId="1"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name="UserVotes_Full_table" displayName="UserVotes_Full_table" ref="A4:BA113" totalsRowShown="1" headerRowCount="1">
  <autoFilter ref="A4:BA1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autoFilter>
  <tableColumns count="53">
    <tableColumn id="1" name="Last vote" totalsRowLabel="Total" totalsRowFunction="none"/>
    <tableColumn id="2" name="User ID" totalsRowFunction="none"/>
    <tableColumn id="3" name="Age range" totalsRowFunction="none"/>
    <tableColumn id="4" name="Gender" totalsRowFunction="none"/>
    <tableColumn id="5" name="Postal code" totalsRowFunction="none"/>
    <tableColumn id="6" name="Q1 - How difficult is it for you to find parking in downtown Beaumont at the following times? [Weekdays (9am–5pm)]" totalsRowFunction="none"/>
    <tableColumn id="7" name="Q1 - How difficult is it for you to find parking in downtown Beaumont at the following times? [Weekday evenings]" totalsRowFunction="none"/>
    <tableColumn id="8" name="Q1 - How difficult is it for you to find parking in downtown Beaumont at the following times? [Weekends]" totalsRowFunction="none"/>
    <tableColumn id="9" name="Q1 - How difficult is it for you to find parking in downtown Beaumont at the following times? [Holidays]" totalsRowFunction="none"/>
    <tableColumn id="10" name="Q1 - How difficult is it for you to find parking in downtown Beaumont at the following times? [Special events]" totalsRowFunction="none"/>
    <tableColumn id="11" name="Q1 - How difficult is it for you to find parking in downtown Beaumont at the following times? [comment]" totalsRowFunction="none"/>
    <tableColumn id="12" name="Q2 - What types of parking do you usually use? [On-street parking]" totalsRowFunction="none"/>
    <tableColumn id="13" name="Q2 - What types of parking do you usually use? [Public parking lots]" totalsRowFunction="none"/>
    <tableColumn id="14" name="Q2 - What types of parking do you usually use? [Private lots (e.g. behind businesses)]" totalsRowFunction="none"/>
    <tableColumn id="15" name="Q2 - What types of parking do you usually use? [I don’t drive or park downtown]" totalsRowFunction="none"/>
    <tableColumn id="16" name="Q2 - What types of parking do you usually use? [others]" totalsRowFunction="none"/>
    <tableColumn id="17" name="Q2 - What types of parking do you usually use? [comment]" totalsRowFunction="none"/>
    <tableColumn id="18" name="Q3 - What challenges do you face when parking downtown?" totalsRowFunction="none"/>
    <tableColumn id="19" name="Q4 - How often do you visit the downtown core?" totalsRowFunction="none"/>
    <tableColumn id="20" name="Q4 - How often do you visit the downtown core? [others]" totalsRowFunction="none"/>
    <tableColumn id="21" name="Q4 - How often do you visit the downtown core? [comment]" totalsRowFunction="none"/>
    <tableColumn id="22" name="Q5 - What are the two modes of transportation you use most often to get downtown? [Personal vehicle]" totalsRowFunction="none"/>
    <tableColumn id="23" name="Q5 - What are the two modes of transportation you use most often to get downtown? [Public transit]" totalsRowFunction="none"/>
    <tableColumn id="24" name="Q5 - What are the two modes of transportation you use most often to get downtown? [Walking]" totalsRowFunction="none"/>
    <tableColumn id="25" name="Q5 - What are the two modes of transportation you use most often to get downtown? [Biking]" totalsRowFunction="none"/>
    <tableColumn id="26" name="Q5 - What are the two modes of transportation you use most often to get downtown? [Rideshare or taxi]" totalsRowFunction="none"/>
    <tableColumn id="27" name="Q5 - What are the two modes of transportation you use most often to get downtown? [others]" totalsRowFunction="none"/>
    <tableColumn id="28" name="Q5 - What are the two modes of transportation you use most often to get downtown? [comment]" totalsRowFunction="none"/>
    <tableColumn id="29" name="Q6 - What improvements would make parking downtown more convenient for you?" totalsRowFunction="none"/>
    <tableColumn id="30" name="Q6 - What improvements would make parking downtown more convenient for you? [others]" totalsRowFunction="none"/>
    <tableColumn id="31" name="Q6 - What improvements would make parking downtown more convenient for you? [comment]" totalsRowFunction="none"/>
    <tableColumn id="32" name="Q7 - How important are the following priorities for future parking policy in Beaumont? [Affordability (cost of parking)]" totalsRowFunction="none"/>
    <tableColumn id="33" name="Q7 - How important are the following priorities for future parking policy in Beaumont? [Accessibility (availability of parking spaces)]" totalsRowFunction="none"/>
    <tableColumn id="34" name="Q7 - How important are the following priorities for future parking policy in Beaumont? [Safety and lighting (well-lit, secure areas)]" totalsRowFunction="none"/>
    <tableColumn id="35" name="Q7 - How important are the following priorities for future parking policy in Beaumont? [Proximity to dowtown]" totalsRowFunction="none"/>
    <tableColumn id="36" name="Q7 - How important are the following priorities for future parking policy in Beaumont? [comment]" totalsRowFunction="none"/>
    <tableColumn id="37" name="Q8 - Do you support the introduction of smart parking tools (e.g. sensors, mobile apps)?" totalsRowFunction="none"/>
    <tableColumn id="38" name="Q8 - Do you support the introduction of smart parking tools (e.g. sensors, mobile apps)? [comment]" totalsRowFunction="none"/>
    <tableColumn id="39" name="Q9 - Where would you like to see parking improvements in downtown Beaumont? [🚗 Need more parking]" totalsRowFunction="none"/>
    <tableColumn id="40" name="Q9 - Where would you like to see parking improvements in downtown Beaumont? [🔆 Need better lighting]" totalsRowFunction="none"/>
    <tableColumn id="41" name="Q9 - Where would you like to see parking improvements in downtown Beaumont? [🧭 Better signage needed]" totalsRowFunction="none"/>
    <tableColumn id="42" name="Q9 - Where would you like to see parking improvements in downtown Beaumont? [♿ Need accessible spots]" totalsRowFunction="none"/>
    <tableColumn id="43" name="Q9 - Where would you like to see parking improvements in downtown Beaumont? [💡 Idea/other (add comment)]" totalsRowFunction="none"/>
    <tableColumn id="44" name="Q10 - Is there anything else you’d like to share privately with the City of Beaumont?" totalsRowFunction="none"/>
    <tableColumn id="45" name="Q11 - Question 7740" totalsRowFunction="none"/>
    <tableColumn id="46" name="Q11 - Question 7740 [comment]" totalsRowFunction="none"/>
    <tableColumn id="47" name="User submitted proposals" totalsRowFunction="none"/>
    <tableColumn id="48" name="Question 6988" totalsRowFunction="none"/>
    <tableColumn id="49" name="Question 6988 [comment]" totalsRowFunction="none"/>
    <tableColumn id="50" name="Question 9222" totalsRowFunction="none"/>
    <tableColumn id="51" name="Question 9222 [comment]" totalsRowFunction="none"/>
    <tableColumn id="52" name="Add parking spaces reserved for seniors and families" totalsRowFunction="none"/>
    <tableColumn id="53" name="Add parking spaces reserved for seniors and families [comment]" totalsRowFunction="non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name="Answer_Q4_0_0" displayName="Answer_Q4_0_0" ref="A4:M11" totalsRowCount="1" headerRowCount="1">
  <autoFilter ref="A4:M10">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name="Comments_Q4" displayName="Comments_Q4" ref="A13:D28" totalsRowShown="1" headerRowCount="1">
  <autoFilter ref="A13:D28">
    <filterColumn colId="0" hiddenButton="1"/>
    <filterColumn colId="1" hiddenButton="1"/>
    <filterColumn colId="2" hiddenButton="1"/>
    <filterColumn colId="3" hiddenButton="1"/>
  </autoFilter>
  <tableColumns count="4">
    <tableColumn id="1" name="Comments" totalsRowLabel="Total"/>
    <tableColumn id="2" name="Age" totalsRowFunction="none"/>
    <tableColumn id="3" name="Gender" totalsRowFunction="none"/>
    <tableColumn id="4" name="❤️" totalsRowFunction="non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name="Answer_Q5_0_0" displayName="Answer_Q5_0_0" ref="A4:M11" totalsRowCount="1" headerRowCount="1">
  <autoFilter ref="A4:M10">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name="OtherChoices_Q5" displayName="OtherChoices_Q5" ref="A13:A14" totalsRowShown="1" headerRowCount="1">
  <autoFilter ref="A13:A14">
    <filterColumn colId="0" hiddenButton="1"/>
  </autoFilter>
  <tableColumns count="1">
    <tableColumn id="1" name="Other responses" totalsRowLabel="Total"/>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name="Comments_Q5" displayName="Comments_Q5" ref="A16:D24" totalsRowShown="1" headerRowCount="1">
  <autoFilter ref="A16:D24">
    <filterColumn colId="0" hiddenButton="1"/>
    <filterColumn colId="1" hiddenButton="1"/>
    <filterColumn colId="2" hiddenButton="1"/>
    <filterColumn colId="3" hiddenButton="1"/>
  </autoFilter>
  <tableColumns count="4">
    <tableColumn id="1" name="Comments" totalsRowLabel="Total"/>
    <tableColumn id="2" name="Age" totalsRowFunction="none"/>
    <tableColumn id="3" name="Gender" totalsRowFunction="none"/>
    <tableColumn id="4" name="❤️" totalsRowFunction="non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name="Answer_Q6_0_0" displayName="Answer_Q6_0_0" ref="A4:M13" totalsRowCount="1" headerRowCount="1">
  <autoFilter ref="A4:M12">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name="Comments_Q6" displayName="Comments_Q6" ref="A15:D21" totalsRowShown="1" headerRowCount="1">
  <autoFilter ref="A15:D21">
    <filterColumn colId="0" hiddenButton="1"/>
    <filterColumn colId="1" hiddenButton="1"/>
    <filterColumn colId="2" hiddenButton="1"/>
    <filterColumn colId="3" hiddenButton="1"/>
  </autoFilter>
  <tableColumns count="4">
    <tableColumn id="1" name="Comments" totalsRowLabel="Total"/>
    <tableColumn id="2" name="Age" totalsRowFunction="none"/>
    <tableColumn id="3" name="Gender" totalsRowFunction="none"/>
    <tableColumn id="4" name="❤️" totalsRowFunction="non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name="Levels_Q7_0" displayName="Levels_Q7_0" ref="A5:M11" totalsRowCount="1" headerRowCount="1">
  <autoFilter ref="A5:M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name="Levels_Q7_1" displayName="Levels_Q7_1" ref="A14:M20" totalsRowCount="1" headerRowCount="1">
  <autoFilter ref="A14:M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name="Levels_Q7_2" displayName="Levels_Q7_2" ref="A23:M29" totalsRowCount="1" headerRowCount="1">
  <autoFilter ref="A23:M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name="Levels_Q1_0" displayName="Levels_Q1_0" ref="A5:M11" totalsRowCount="1" headerRowCount="1">
  <autoFilter ref="A5:M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name="Levels_Q7_3" displayName="Levels_Q7_3" ref="A32:M38" totalsRowCount="1" headerRowCount="1">
  <autoFilter ref="A32:M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name="Answer_Q8_0_0" displayName="Answer_Q8_0_0" ref="A4:M9" totalsRowCount="1" headerRowCount="1">
  <autoFilter ref="A4:M8">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name="Comments_Q8" displayName="Comments_Q8" ref="A11:D17" totalsRowShown="1" headerRowCount="1">
  <autoFilter ref="A11:D17">
    <filterColumn colId="0" hiddenButton="1"/>
    <filterColumn colId="1" hiddenButton="1"/>
    <filterColumn colId="2" hiddenButton="1"/>
    <filterColumn colId="3" hiddenButton="1"/>
  </autoFilter>
  <tableColumns count="4">
    <tableColumn id="1" name="Comments" totalsRowLabel="Total"/>
    <tableColumn id="2" name="Age" totalsRowFunction="none"/>
    <tableColumn id="3" name="Gender" totalsRowFunction="none"/>
    <tableColumn id="4" name="❤️" totalsRowFunction="none"/>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name="Map_Q9" displayName="Map_Q9" ref="A4:G49" totalsRowShown="1" headerRowCount="1">
  <autoFilter ref="A4:G4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ge" totalsRowLabel="Total"/>
    <tableColumn id="2" name="Gender" totalsRowFunction="none"/>
    <tableColumn id="3" name="Category" totalsRowFunction="none"/>
    <tableColumn id="4" name="Comment of the contribution" totalsRowFunction="none"/>
    <tableColumn id="5" name="❤️" totalsRowFunction="none"/>
    <tableColumn id="6" name="Location" totalsRowFunction="none"/>
    <tableColumn id="7" name="Lat / Long" totalsRowFunction="none"/>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name="OpenQuestion_Q10" displayName="OpenQuestion_Q10" ref="A4:C103" totalsRowShown="1" headerRowCount="1">
  <autoFilter ref="A4:C103">
    <filterColumn colId="0" hiddenButton="1"/>
    <filterColumn colId="1" hiddenButton="1"/>
    <filterColumn colId="2" hiddenButton="1"/>
  </autoFilter>
  <tableColumns count="3">
    <tableColumn id="1" name="Age" totalsRowLabel="Total"/>
    <tableColumn id="2" name="Gender" totalsRowFunction="none"/>
    <tableColumn id="3" name="Response" totalsRowFunction="none"/>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name="Answer_Q11_0_0" displayName="Answer_Q11_0_0" ref="A4:M9" totalsRowCount="1" headerRowCount="1">
  <autoFilter ref="A4:M8">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name="CitizenSummary_S3___Citizen_Proposals" displayName="CitizenSummary_S3___Citizen_Proposals" ref="A4:AY7" totalsRowShown="1" headerRowCount="1">
  <autoFilter ref="A4:AY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autoFilter>
  <tableColumns count="51">
    <tableColumn id="1" name="#" totalsRowLabel="Total"/>
    <tableColumn id="2" name="Citizen proposals title" totalsRowFunction="none"/>
    <tableColumn id="3" name="Citizen proposal description" totalsRowFunction="none"/>
    <tableColumn id="4" name="Total vote count" totalsRowFunction="none"/>
    <tableColumn id="5" name="Total comments" totalsRowFunction="none"/>
    <tableColumn id="6" name="Agreement percentage" totalsRowFunction="none"/>
    <tableColumn id="7" name="Agreement power" totalsRowFunction="none"/>
    <tableColumn id="8" name="Totally agree" totalsRowFunction="none"/>
    <tableColumn id="9" name="Somewhat agree" totalsRowFunction="none"/>
    <tableColumn id="10" name="Totally disagree" totalsRowFunction="none"/>
    <tableColumn id="11" name="Somewhat disagree" totalsRowFunction="none"/>
    <tableColumn id="12" name="Homme - Totally agree" totalsRowFunction="none"/>
    <tableColumn id="13" name="Homme - Somewhat agree" totalsRowFunction="none"/>
    <tableColumn id="14" name="Homme - Totally disagree" totalsRowFunction="none"/>
    <tableColumn id="15" name="Homme - Somewhat disagree" totalsRowFunction="none"/>
    <tableColumn id="16" name="Femme - Totally agree" totalsRowFunction="none"/>
    <tableColumn id="17" name="Femme - Somewhat agree" totalsRowFunction="none"/>
    <tableColumn id="18" name="Femme - Totally disagree" totalsRowFunction="none"/>
    <tableColumn id="19" name="Femme - Somewhat disagree" totalsRowFunction="none"/>
    <tableColumn id="20" name="Autre - Totally agree" totalsRowFunction="none"/>
    <tableColumn id="21" name="Autre - Somewhat agree" totalsRowFunction="none"/>
    <tableColumn id="22" name="Autre - Totally disagree" totalsRowFunction="none"/>
    <tableColumn id="23" name="Autre - Somewhat disagree" totalsRowFunction="none"/>
    <tableColumn id="24" name="0-17 - Totally agree" totalsRowFunction="none"/>
    <tableColumn id="25" name="0-17 - Somewhat agree" totalsRowFunction="none"/>
    <tableColumn id="26" name="0-17 - Totally disagree" totalsRowFunction="none"/>
    <tableColumn id="27" name="0-17 - Somewhat disagree" totalsRowFunction="none"/>
    <tableColumn id="28" name="18-25 - Totally agree" totalsRowFunction="none"/>
    <tableColumn id="29" name="18-25 - Somewhat agree" totalsRowFunction="none"/>
    <tableColumn id="30" name="18-25 - Totally disagree" totalsRowFunction="none"/>
    <tableColumn id="31" name="18-25 - Somewhat disagree" totalsRowFunction="none"/>
    <tableColumn id="32" name="26-35 - Totally agree" totalsRowFunction="none"/>
    <tableColumn id="33" name="26-35 - Somewhat agree" totalsRowFunction="none"/>
    <tableColumn id="34" name="26-35 - Totally disagree" totalsRowFunction="none"/>
    <tableColumn id="35" name="26-35 - Somewhat disagree" totalsRowFunction="none"/>
    <tableColumn id="36" name="36-45 - Totally agree" totalsRowFunction="none"/>
    <tableColumn id="37" name="36-45 - Somewhat agree" totalsRowFunction="none"/>
    <tableColumn id="38" name="36-45 - Totally disagree" totalsRowFunction="none"/>
    <tableColumn id="39" name="36-45 - Somewhat disagree" totalsRowFunction="none"/>
    <tableColumn id="40" name="46-55 - Totally agree" totalsRowFunction="none"/>
    <tableColumn id="41" name="46-55 - Somewhat agree" totalsRowFunction="none"/>
    <tableColumn id="42" name="46-55 - Totally disagree" totalsRowFunction="none"/>
    <tableColumn id="43" name="46-55 - Somewhat disagree" totalsRowFunction="none"/>
    <tableColumn id="44" name="56-65 - Totally agree" totalsRowFunction="none"/>
    <tableColumn id="45" name="56-65 - Somewhat agree" totalsRowFunction="none"/>
    <tableColumn id="46" name="56-65 - Totally disagree" totalsRowFunction="none"/>
    <tableColumn id="47" name="56-65 - Somewhat disagree" totalsRowFunction="none"/>
    <tableColumn id="48" name="66-120 - Totally agree" totalsRowFunction="none"/>
    <tableColumn id="49" name="66-120 - Somewhat agree" totalsRowFunction="none"/>
    <tableColumn id="50" name="66-120 - Totally disagree" totalsRowFunction="none"/>
    <tableColumn id="51" name="66-120 - Somewhat disagree" totalsRowFunction="none"/>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name="CitizenComments_S3___Citizen_Proposals" displayName="CitizenComments_S3___Citizen_Proposals" ref="A9:F10" totalsRowShown="1" headerRowCount="1">
  <autoFilter ref="A9:F10">
    <filterColumn colId="0" hiddenButton="1"/>
    <filterColumn colId="1" hiddenButton="1"/>
    <filterColumn colId="2" hiddenButton="1"/>
    <filterColumn colId="3" hiddenButton="1"/>
    <filterColumn colId="4" hiddenButton="1"/>
    <filterColumn colId="5" hiddenButton="1"/>
  </autoFilter>
  <tableColumns count="6">
    <tableColumn id="1" name="#" totalsRowLabel="Total"/>
    <tableColumn id="2" name="Citizen proposals title" totalsRowFunction="none"/>
    <tableColumn id="3" name="Comments" totalsRowFunction="none"/>
    <tableColumn id="4" name="Age" totalsRowFunction="none"/>
    <tableColumn id="5" name="Gender" totalsRowFunction="none"/>
    <tableColumn id="6" name="❤️" totalsRowFunction="non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name="Levels_Q1_1" displayName="Levels_Q1_1" ref="A14:M20" totalsRowCount="1" headerRowCount="1">
  <autoFilter ref="A14:M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name="Levels_Q1_2" displayName="Levels_Q1_2" ref="A23:M29" totalsRowCount="1" headerRowCount="1">
  <autoFilter ref="A23:M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name="Levels_Q1_3" displayName="Levels_Q1_3" ref="A32:M38" totalsRowCount="1" headerRowCount="1">
  <autoFilter ref="A32:M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name="Levels_Q1_4" displayName="Levels_Q1_4" ref="A41:M47" totalsRowCount="1" headerRowCount="1">
  <autoFilter ref="A41:M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Level" totalsRowLabel="Total"/>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name="Answer_Q2_0_0" displayName="Answer_Q2_0_0" ref="A4:M10" totalsRowCount="1" headerRowCount="1">
  <autoFilter ref="A4:M9">
    <filterColumn colId="0" hiddenButton="0"/>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Answer" totalsRowLabel="Totals:"/>
    <tableColumn id="2" name="Total" totalsRowFunction="sum"/>
    <tableColumn id="3" name="Percentage" totalsRowFunction="none"/>
    <tableColumn id="4" name="Homme" totalsRowFunction="sum"/>
    <tableColumn id="5" name="Femme" totalsRowFunction="sum"/>
    <tableColumn id="6" name="Autre" totalsRowFunction="sum"/>
    <tableColumn id="7" name="0-17" totalsRowFunction="sum"/>
    <tableColumn id="8" name="18-25" totalsRowFunction="sum"/>
    <tableColumn id="9" name="26-35" totalsRowFunction="sum"/>
    <tableColumn id="10" name="36-45" totalsRowFunction="sum"/>
    <tableColumn id="11" name="46-55" totalsRowFunction="sum"/>
    <tableColumn id="12" name="56-65" totalsRowFunction="sum"/>
    <tableColumn id="13" name="66-120" totalsRowFunction="sum"/>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name="Comments_Q2" displayName="Comments_Q2" ref="A12:D19" totalsRowShown="1" headerRowCount="1">
  <autoFilter ref="A12:D19">
    <filterColumn colId="0" hiddenButton="1"/>
    <filterColumn colId="1" hiddenButton="1"/>
    <filterColumn colId="2" hiddenButton="1"/>
    <filterColumn colId="3" hiddenButton="1"/>
  </autoFilter>
  <tableColumns count="4">
    <tableColumn id="1" name="Comments" totalsRowLabel="Total"/>
    <tableColumn id="2" name="Age" totalsRowFunction="none"/>
    <tableColumn id="3" name="Gender" totalsRowFunction="none"/>
    <tableColumn id="4" name="❤️" totalsRowFunction="non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name="OpenQuestion_Q3" displayName="OpenQuestion_Q3" ref="A4:C99" totalsRowShown="1" headerRowCount="1">
  <autoFilter ref="A4:C99">
    <filterColumn colId="0" hiddenButton="1"/>
    <filterColumn colId="1" hiddenButton="1"/>
    <filterColumn colId="2" hiddenButton="1"/>
  </autoFilter>
  <tableColumns count="3">
    <tableColumn id="1" name="Age" totalsRowLabel="Total"/>
    <tableColumn id="2" name="Gender" totalsRowFunction="none"/>
    <tableColumn id="3" name="Response" totalsRowFunction="no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Q1!A1" TargetMode="External"/><Relationship Id="rId2" Type="http://schemas.openxmlformats.org/officeDocument/2006/relationships/hyperlink" Target="#Q2!A1" TargetMode="External"/><Relationship Id="rId3" Type="http://schemas.openxmlformats.org/officeDocument/2006/relationships/hyperlink" Target="#Q3!A1" TargetMode="External"/><Relationship Id="rId4" Type="http://schemas.openxmlformats.org/officeDocument/2006/relationships/hyperlink" Target="#Q4!A1" TargetMode="External"/><Relationship Id="rId5" Type="http://schemas.openxmlformats.org/officeDocument/2006/relationships/hyperlink" Target="#Q5!A1" TargetMode="External"/><Relationship Id="rId6" Type="http://schemas.openxmlformats.org/officeDocument/2006/relationships/hyperlink" Target="#Q6!A1" TargetMode="External"/><Relationship Id="rId7" Type="http://schemas.openxmlformats.org/officeDocument/2006/relationships/hyperlink" Target="#Q7!A1" TargetMode="External"/><Relationship Id="rId8" Type="http://schemas.openxmlformats.org/officeDocument/2006/relationships/hyperlink" Target="#Q8!A1" TargetMode="External"/><Relationship Id="rId9" Type="http://schemas.openxmlformats.org/officeDocument/2006/relationships/hyperlink" Target="#Q9!A1" TargetMode="External"/><Relationship Id="rId10" Type="http://schemas.openxmlformats.org/officeDocument/2006/relationships/hyperlink" Target="#Q10!A1" TargetMode="External"/><Relationship Id="rId11" Type="http://schemas.openxmlformats.org/officeDocument/2006/relationships/hyperlink" Target="#Q11!A1" TargetMode="External"/><Relationship Id="rId12" Type="http://schemas.openxmlformats.org/officeDocument/2006/relationships/hyperlink" Target="#&apos;S3 - Citizen Proposals&apos;!A1"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21.xml"/><Relationship Id="rId3" Type="http://schemas.openxmlformats.org/officeDocument/2006/relationships/table" Target="../tables/table22.xml"/></Relationships>
</file>

<file path=xl/worksheets/_rels/sheet11.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hyperlink" Target="https://maps.google.com/?q=53.35558118677712,-113.4356583817592" TargetMode="External"/><Relationship Id="rId3" Type="http://schemas.openxmlformats.org/officeDocument/2006/relationships/hyperlink" Target="https://maps.google.com/?q=53.35645997041976,-113.39434655696051" TargetMode="External"/><Relationship Id="rId4" Type="http://schemas.openxmlformats.org/officeDocument/2006/relationships/hyperlink" Target="https://maps.google.com/?q=53.338078312877606,-113.4403915394337" TargetMode="External"/><Relationship Id="rId5" Type="http://schemas.openxmlformats.org/officeDocument/2006/relationships/hyperlink" Target="https://maps.google.com/?q=53.347194648090365,-113.43120441180412" TargetMode="External"/><Relationship Id="rId6" Type="http://schemas.openxmlformats.org/officeDocument/2006/relationships/hyperlink" Target="https://maps.google.com/?q=53.34553119383752,-113.4208205334472" TargetMode="External"/><Relationship Id="rId7" Type="http://schemas.openxmlformats.org/officeDocument/2006/relationships/hyperlink" Target="https://maps.google.com/?q=53.341490994227,-113.39728691101485" TargetMode="External"/><Relationship Id="rId8" Type="http://schemas.openxmlformats.org/officeDocument/2006/relationships/hyperlink" Target="https://maps.google.com/?q=53.36635852597701,-113.39301532613544" TargetMode="External"/><Relationship Id="rId9" Type="http://schemas.openxmlformats.org/officeDocument/2006/relationships/hyperlink" Target="https://maps.google.com/?q=53.354964249372145,-113.39673167572796" TargetMode="External"/><Relationship Id="rId10" Type="http://schemas.openxmlformats.org/officeDocument/2006/relationships/hyperlink" Target="https://maps.google.com/?q=53.338446485042454,-113.44374258552966" TargetMode="External"/><Relationship Id="rId11" Type="http://schemas.openxmlformats.org/officeDocument/2006/relationships/hyperlink" Target="https://maps.google.com/?q=53.339976214444285,-113.42975226024204" TargetMode="External"/><Relationship Id="rId12" Type="http://schemas.openxmlformats.org/officeDocument/2006/relationships/hyperlink" Target="https://maps.google.com/?q=53.36447201634383,-113.39398376249557" TargetMode="External"/><Relationship Id="rId13" Type="http://schemas.openxmlformats.org/officeDocument/2006/relationships/hyperlink" Target="https://maps.google.com/?q=53.33758801885809,-113.39606103215728" TargetMode="External"/><Relationship Id="rId14" Type="http://schemas.openxmlformats.org/officeDocument/2006/relationships/hyperlink" Target="https://maps.google.com/?q=53.355472394028645,-113.43352411563454" TargetMode="External"/><Relationship Id="rId15" Type="http://schemas.openxmlformats.org/officeDocument/2006/relationships/hyperlink" Target="https://maps.google.com/?q=53.345756159109335,-113.38780671706571" TargetMode="External"/><Relationship Id="rId16" Type="http://schemas.openxmlformats.org/officeDocument/2006/relationships/hyperlink" Target="https://maps.google.com/?q=53.34491000856695,-113.43105735831" TargetMode="External"/><Relationship Id="rId17" Type="http://schemas.openxmlformats.org/officeDocument/2006/relationships/hyperlink" Target="https://maps.google.com/?q=53.33916584307597,-113.43336153947216" TargetMode="External"/><Relationship Id="rId18" Type="http://schemas.openxmlformats.org/officeDocument/2006/relationships/hyperlink" Target="https://maps.google.com/?q=53.34102920196271,-113.39138229164492" TargetMode="External"/><Relationship Id="rId19" Type="http://schemas.openxmlformats.org/officeDocument/2006/relationships/hyperlink" Target="https://maps.google.com/?q=53.340230182252064,-113.4288076330362" TargetMode="External"/><Relationship Id="rId20" Type="http://schemas.openxmlformats.org/officeDocument/2006/relationships/hyperlink" Target="https://maps.google.com/?q=53.34285025110208,-113.4393697632148" TargetMode="External"/><Relationship Id="rId21" Type="http://schemas.openxmlformats.org/officeDocument/2006/relationships/hyperlink" Target="https://maps.google.com/?q=53.34543705995544,-113.42437310819476" TargetMode="External"/><Relationship Id="rId22" Type="http://schemas.openxmlformats.org/officeDocument/2006/relationships/hyperlink" Target="https://maps.google.com/?q=53.355072286393586,-113.43825865289077" TargetMode="External"/><Relationship Id="rId23" Type="http://schemas.openxmlformats.org/officeDocument/2006/relationships/hyperlink" Target="https://maps.google.com/?q=53.35677894325791,-113.43924047777736" TargetMode="External"/><Relationship Id="rId24" Type="http://schemas.openxmlformats.org/officeDocument/2006/relationships/hyperlink" Target="https://maps.google.com/?q=53.34267818057683,-113.43782898539018" TargetMode="External"/><Relationship Id="rId25" Type="http://schemas.openxmlformats.org/officeDocument/2006/relationships/hyperlink" Target="https://maps.google.com/?q=53.351599061744025,-113.40122104916362" TargetMode="External"/><Relationship Id="rId26" Type="http://schemas.openxmlformats.org/officeDocument/2006/relationships/hyperlink" Target="https://maps.google.com/?q=53.355796142588225,-113.39194197222513" TargetMode="External"/><Relationship Id="rId27" Type="http://schemas.openxmlformats.org/officeDocument/2006/relationships/hyperlink" Target="https://maps.google.com/?q=53.35303701748479,-113.3862416493025" TargetMode="External"/><Relationship Id="rId28" Type="http://schemas.openxmlformats.org/officeDocument/2006/relationships/hyperlink" Target="https://maps.google.com/?q=53.36240633027016,-113.4018766207767" TargetMode="External"/><Relationship Id="rId29" Type="http://schemas.openxmlformats.org/officeDocument/2006/relationships/hyperlink" Target="https://maps.google.com/?q=53.360275935457715,-113.398568384126" TargetMode="External"/><Relationship Id="rId30" Type="http://schemas.openxmlformats.org/officeDocument/2006/relationships/hyperlink" Target="https://maps.google.com/?q=53.35698741539131,-113.42235268829752" TargetMode="External"/><Relationship Id="rId31" Type="http://schemas.openxmlformats.org/officeDocument/2006/relationships/hyperlink" Target="https://maps.google.com/?q=53.35631666897246,-113.44518679357118" TargetMode="External"/><Relationship Id="rId32" Type="http://schemas.openxmlformats.org/officeDocument/2006/relationships/hyperlink" Target="https://maps.google.com/?q=53.355731389407474,-113.42538090148652" TargetMode="External"/><Relationship Id="rId33" Type="http://schemas.openxmlformats.org/officeDocument/2006/relationships/hyperlink" Target="https://maps.google.com/?q=53.35272972853802,-113.39203315088278" TargetMode="External"/><Relationship Id="rId34" Type="http://schemas.openxmlformats.org/officeDocument/2006/relationships/hyperlink" Target="https://maps.google.com/?q=53.350163108429946,-113.38921076893618" TargetMode="External"/><Relationship Id="rId35" Type="http://schemas.openxmlformats.org/officeDocument/2006/relationships/hyperlink" Target="https://maps.google.com/?q=53.35931688130535,-113.42608180784384" TargetMode="External"/><Relationship Id="rId36" Type="http://schemas.openxmlformats.org/officeDocument/2006/relationships/hyperlink" Target="https://maps.google.com/?q=53.35213235676363,-113.42592799400325" TargetMode="External"/><Relationship Id="rId37" Type="http://schemas.openxmlformats.org/officeDocument/2006/relationships/hyperlink" Target="https://maps.google.com/?q=53.35248780149084,-113.41901601738935" TargetMode="External"/><Relationship Id="rId38" Type="http://schemas.openxmlformats.org/officeDocument/2006/relationships/hyperlink" Target="https://maps.google.com/?q=53.354408543224366,-113.4090467028447" TargetMode="External"/><Relationship Id="rId39" Type="http://schemas.openxmlformats.org/officeDocument/2006/relationships/hyperlink" Target="https://maps.google.com/?q=53.35460029032828,-113.41288622008132" TargetMode="External"/><Relationship Id="rId40" Type="http://schemas.openxmlformats.org/officeDocument/2006/relationships/hyperlink" Target="https://maps.google.com/?q=53.35451463771642,-113.411875698845" TargetMode="External"/><Relationship Id="rId41" Type="http://schemas.openxmlformats.org/officeDocument/2006/relationships/hyperlink" Target="https://maps.google.com/?q=53.35247690558893,-113.4155407779858" TargetMode="External"/><Relationship Id="rId42" Type="http://schemas.openxmlformats.org/officeDocument/2006/relationships/hyperlink" Target="https://maps.google.com/?q=53.35233540611944,-113.41556018922688" TargetMode="External"/><Relationship Id="rId43" Type="http://schemas.openxmlformats.org/officeDocument/2006/relationships/hyperlink" Target="https://maps.google.com/?q=53.35930422027201,-113.4260143669316" TargetMode="External"/><Relationship Id="rId44" Type="http://schemas.openxmlformats.org/officeDocument/2006/relationships/hyperlink" Target="https://maps.google.com/?q=53.352326738081075,-113.40652918571686" TargetMode="External"/><Relationship Id="rId45" Type="http://schemas.openxmlformats.org/officeDocument/2006/relationships/hyperlink" Target="https://maps.google.com/?q=53.3484927716228,-113.40661433165812" TargetMode="External"/><Relationship Id="rId46" Type="http://schemas.openxmlformats.org/officeDocument/2006/relationships/hyperlink" Target="https://maps.google.com/?q=53.34847808869364,-113.40822777115471" TargetMode="External"/><Relationship Id="rId47" Type="http://schemas.openxmlformats.org/officeDocument/2006/relationships/table" Target="../tables/table23.xml"/></Relationships>
</file>

<file path=xl/worksheets/_rels/sheet12.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24.xml"/></Relationships>
</file>

<file path=xl/worksheets/_rels/sheet13.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25.xml"/></Relationships>
</file>

<file path=xl/worksheets/_rels/sheet14.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26.xml"/><Relationship Id="rId3"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2.xml"/><Relationship Id="rId3" Type="http://schemas.openxmlformats.org/officeDocument/2006/relationships/table" Target="../tables/table3.xml"/><Relationship Id="rId4" Type="http://schemas.openxmlformats.org/officeDocument/2006/relationships/table" Target="../tables/table4.xml"/><Relationship Id="rId5" Type="http://schemas.openxmlformats.org/officeDocument/2006/relationships/table" Target="../tables/table5.xml"/><Relationship Id="rId6"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7.xml"/><Relationship Id="rId3"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9.xml"/></Relationships>
</file>

<file path=xl/worksheets/_rels/sheet6.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10.xml"/><Relationship Id="rId3"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12.xml"/><Relationship Id="rId3" Type="http://schemas.openxmlformats.org/officeDocument/2006/relationships/table" Target="../tables/table13.xml"/><Relationship Id="rId4" Type="http://schemas.openxmlformats.org/officeDocument/2006/relationships/table" Target="../tables/table14.xml"/></Relationships>
</file>

<file path=xl/worksheets/_rels/sheet8.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15.xml"/><Relationship Id="rId3" Type="http://schemas.openxmlformats.org/officeDocument/2006/relationships/table" Target="../tables/table16.xml"/></Relationships>
</file>

<file path=xl/worksheets/_rels/sheet9.xml.rels><?xml version="1.0" encoding="UTF-8" standalone="yes"?>
<Relationships xmlns="http://schemas.openxmlformats.org/package/2006/relationships"><Relationship Id="rId1" Type="http://schemas.openxmlformats.org/officeDocument/2006/relationships/hyperlink" Target="#&apos;Table of Contents&apos;!A1" TargetMode="External"/><Relationship Id="rId2" Type="http://schemas.openxmlformats.org/officeDocument/2006/relationships/table" Target="../tables/table17.xml"/><Relationship Id="rId3" Type="http://schemas.openxmlformats.org/officeDocument/2006/relationships/table" Target="../tables/table18.xml"/><Relationship Id="rId4" Type="http://schemas.openxmlformats.org/officeDocument/2006/relationships/table" Target="../tables/table19.xml"/><Relationship Id="rId5"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FormatPr defaultRowHeight="15" outlineLevelRow="0" outlineLevelCol="0" x14ac:dyDescent="55"/>
  <cols>
    <col min="1" max="1" width="15" customWidth="1"/>
    <col min="2" max="2" width="80" customWidth="1"/>
  </cols>
  <sheetData>
    <row r="1" spans="1:1" s="1" customFormat="1" x14ac:dyDescent="0.25">
      <c r="A1" s="1" t="s">
        <v>0</v>
      </c>
    </row>
    <row r="3" spans="1:1" s="2" customFormat="1" x14ac:dyDescent="0.25">
      <c r="A3" s="2" t="s">
        <v>1</v>
      </c>
    </row>
    <row r="4" spans="1:2" x14ac:dyDescent="0.25">
      <c r="A4" s="3" t="s">
        <v>2</v>
      </c>
      <c r="B4" s="4" t="s">
        <v>3</v>
      </c>
    </row>
    <row r="5" spans="1:2" x14ac:dyDescent="0.25">
      <c r="A5" s="3" t="s">
        <v>4</v>
      </c>
      <c r="B5" s="4" t="s">
        <v>5</v>
      </c>
    </row>
    <row r="6" spans="1:2" x14ac:dyDescent="0.25">
      <c r="A6" s="3" t="s">
        <v>6</v>
      </c>
      <c r="B6" s="4" t="s">
        <v>7</v>
      </c>
    </row>
    <row r="7" spans="1:2" x14ac:dyDescent="0.25">
      <c r="A7" s="3" t="s">
        <v>8</v>
      </c>
      <c r="B7" s="4" t="s">
        <v>9</v>
      </c>
    </row>
    <row r="8" spans="1:2" x14ac:dyDescent="0.25">
      <c r="A8" s="3" t="s">
        <v>10</v>
      </c>
      <c r="B8" s="4" t="s">
        <v>11</v>
      </c>
    </row>
    <row r="10" spans="1:1" s="2" customFormat="1" x14ac:dyDescent="0.25">
      <c r="A10" s="2" t="s">
        <v>12</v>
      </c>
    </row>
    <row r="11" spans="1:2" x14ac:dyDescent="0.25">
      <c r="A11" s="3" t="s">
        <v>13</v>
      </c>
      <c r="B11" s="4" t="s">
        <v>14</v>
      </c>
    </row>
    <row r="12" spans="1:2" x14ac:dyDescent="0.25">
      <c r="A12" s="3" t="s">
        <v>15</v>
      </c>
      <c r="B12" s="4" t="s">
        <v>16</v>
      </c>
    </row>
    <row r="13" spans="1:2" x14ac:dyDescent="0.25">
      <c r="A13" s="3" t="s">
        <v>17</v>
      </c>
      <c r="B13" s="4" t="s">
        <v>18</v>
      </c>
    </row>
    <row r="14" spans="1:2" x14ac:dyDescent="0.25">
      <c r="A14" s="3" t="s">
        <v>19</v>
      </c>
      <c r="B14" s="4" t="s">
        <v>20</v>
      </c>
    </row>
    <row r="16" spans="1:1" s="2" customFormat="1" x14ac:dyDescent="0.25">
      <c r="A16" s="2" t="s">
        <v>21</v>
      </c>
    </row>
    <row r="17" spans="1:2" x14ac:dyDescent="0.25">
      <c r="A17" s="3" t="s">
        <v>22</v>
      </c>
      <c r="B17" s="4" t="s">
        <v>23</v>
      </c>
    </row>
    <row r="18" spans="1:2" x14ac:dyDescent="0.25">
      <c r="A18" s="3" t="s">
        <v>24</v>
      </c>
      <c r="B18" s="4" t="s">
        <v>25</v>
      </c>
    </row>
    <row r="19" spans="1:2" x14ac:dyDescent="0.25">
      <c r="A19" s="3" t="s">
        <v>26</v>
      </c>
      <c r="B19" s="4" t="s">
        <v>27</v>
      </c>
    </row>
  </sheetData>
  <hyperlinks>
    <hyperlink ref="A4" r:id="rId1" location="#Q1!A1"/>
    <hyperlink ref="A5" r:id="rId2" location="#Q2!A1"/>
    <hyperlink ref="A6" r:id="rId3" location="#Q3!A1"/>
    <hyperlink ref="A7" r:id="rId4" location="#Q4!A1"/>
    <hyperlink ref="A8" r:id="rId5" location="#Q5!A1"/>
    <hyperlink ref="A11" r:id="rId6" location="#Q6!A1"/>
    <hyperlink ref="A12" r:id="rId7" location="#Q7!A1"/>
    <hyperlink ref="A13" r:id="rId8" location="#Q8!A1"/>
    <hyperlink ref="A14" r:id="rId9" location="#Q9!A1"/>
    <hyperlink ref="A17" r:id="rId10" location="#Q10!A1"/>
    <hyperlink ref="A18" r:id="rId11" location="#Q11!A1"/>
    <hyperlink ref="A19" r:id="rId12" location="#'S3 - Citizen Proposals'!A1"/>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FormatPr defaultRowHeight="15" outlineLevelRow="0" outlineLevelCol="0" x14ac:dyDescent="55"/>
  <cols>
    <col min="1" max="1" width="80" customWidth="1"/>
    <col min="3" max="3" width="9" style="21" customWidth="1"/>
  </cols>
  <sheetData>
    <row r="1" spans="1:3" s="1" customFormat="1" x14ac:dyDescent="0.25">
      <c r="A1" s="1" t="s">
        <v>18</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91</v>
      </c>
      <c r="B5">
        <v>59</v>
      </c>
      <c r="C5" s="21">
        <v>0.5566</v>
      </c>
      <c r="D5">
        <v>21</v>
      </c>
      <c r="E5">
        <v>16</v>
      </c>
      <c r="F5">
        <v>22</v>
      </c>
      <c r="G5">
        <v>0</v>
      </c>
      <c r="H5">
        <v>5</v>
      </c>
      <c r="I5">
        <v>8</v>
      </c>
      <c r="J5">
        <v>15</v>
      </c>
      <c r="K5">
        <v>6</v>
      </c>
      <c r="L5">
        <v>11</v>
      </c>
      <c r="M5">
        <v>14</v>
      </c>
    </row>
    <row r="6" spans="1:13" x14ac:dyDescent="0.25">
      <c r="A6" s="4" t="s">
        <v>136</v>
      </c>
      <c r="B6">
        <v>33</v>
      </c>
      <c r="C6" s="21">
        <v>0.3113</v>
      </c>
      <c r="D6">
        <v>9</v>
      </c>
      <c r="E6">
        <v>13</v>
      </c>
      <c r="F6">
        <v>11</v>
      </c>
      <c r="G6">
        <v>0</v>
      </c>
      <c r="H6">
        <v>4</v>
      </c>
      <c r="I6">
        <v>6</v>
      </c>
      <c r="J6">
        <v>7</v>
      </c>
      <c r="K6">
        <v>6</v>
      </c>
      <c r="L6">
        <v>6</v>
      </c>
      <c r="M6">
        <v>4</v>
      </c>
    </row>
    <row r="7" spans="1:13" x14ac:dyDescent="0.25">
      <c r="A7" s="4" t="s">
        <v>156</v>
      </c>
      <c r="B7">
        <v>13</v>
      </c>
      <c r="C7" s="21">
        <v>0.1226</v>
      </c>
      <c r="D7">
        <v>6</v>
      </c>
      <c r="E7">
        <v>4</v>
      </c>
      <c r="F7">
        <v>3</v>
      </c>
      <c r="G7">
        <v>0</v>
      </c>
      <c r="H7">
        <v>2</v>
      </c>
      <c r="I7">
        <v>1</v>
      </c>
      <c r="J7">
        <v>3</v>
      </c>
      <c r="K7">
        <v>2</v>
      </c>
      <c r="L7">
        <v>4</v>
      </c>
      <c r="M7">
        <v>1</v>
      </c>
    </row>
    <row r="8" spans="1:13" x14ac:dyDescent="0.25">
      <c r="A8" s="4" t="s">
        <v>442</v>
      </c>
      <c r="B8">
        <v>1</v>
      </c>
      <c r="C8" s="21">
        <v>0.0094</v>
      </c>
      <c r="D8">
        <v>0</v>
      </c>
      <c r="E8">
        <v>0</v>
      </c>
      <c r="F8">
        <v>1</v>
      </c>
      <c r="G8">
        <v>0</v>
      </c>
      <c r="H8">
        <v>1</v>
      </c>
      <c r="I8">
        <v>0</v>
      </c>
      <c r="J8">
        <v>0</v>
      </c>
      <c r="K8">
        <v>0</v>
      </c>
      <c r="L8">
        <v>0</v>
      </c>
      <c r="M8">
        <v>0</v>
      </c>
    </row>
    <row r="9" spans="1:13" x14ac:dyDescent="0.25">
      <c r="A9" t="s">
        <v>514</v>
      </c>
      <c r="B9">
        <f>SUBTOTAL(109,Answer_Q8_0_0[Total])</f>
      </c>
      <c r="C9" s="21"/>
      <c r="D9">
        <f>SUBTOTAL(109,Answer_Q8_0_0[Homme])</f>
      </c>
      <c r="E9">
        <f>SUBTOTAL(109,Answer_Q8_0_0[Femme])</f>
      </c>
      <c r="F9">
        <f>SUBTOTAL(109,Answer_Q8_0_0[Autre])</f>
      </c>
      <c r="G9">
        <f>SUBTOTAL(109,Answer_Q8_0_0[0-17])</f>
      </c>
      <c r="H9">
        <f>SUBTOTAL(109,Answer_Q8_0_0[18-25])</f>
      </c>
      <c r="I9">
        <f>SUBTOTAL(109,Answer_Q8_0_0[26-35])</f>
      </c>
      <c r="J9">
        <f>SUBTOTAL(109,Answer_Q8_0_0[36-45])</f>
      </c>
      <c r="K9">
        <f>SUBTOTAL(109,Answer_Q8_0_0[46-55])</f>
      </c>
      <c r="L9">
        <f>SUBTOTAL(109,Answer_Q8_0_0[56-65])</f>
      </c>
      <c r="M9">
        <f>SUBTOTAL(109,Answer_Q8_0_0[66-120])</f>
      </c>
    </row>
    <row r="11" spans="1:4" x14ac:dyDescent="0.25">
      <c r="A11" t="s">
        <v>515</v>
      </c>
      <c r="B11" t="s">
        <v>516</v>
      </c>
      <c r="C11" s="21" t="s">
        <v>33</v>
      </c>
      <c r="D11" s="10" t="s">
        <v>517</v>
      </c>
    </row>
    <row r="12" spans="1:4" x14ac:dyDescent="0.25">
      <c r="A12" s="24" t="s">
        <v>455</v>
      </c>
      <c r="B12" s="24" t="s">
        <v>123</v>
      </c>
      <c r="C12" s="25" t="s">
        <v>84</v>
      </c>
      <c r="D12" s="10">
        <v>1</v>
      </c>
    </row>
    <row r="13" spans="1:4" x14ac:dyDescent="0.25">
      <c r="A13" s="24" t="s">
        <v>378</v>
      </c>
      <c r="B13" s="24" t="s">
        <v>83</v>
      </c>
      <c r="C13" s="25" t="s">
        <v>84</v>
      </c>
      <c r="D13" s="10">
        <v>0</v>
      </c>
    </row>
    <row r="14" spans="1:4" x14ac:dyDescent="0.25">
      <c r="A14" s="24" t="s">
        <v>366</v>
      </c>
      <c r="B14" s="24" t="s">
        <v>139</v>
      </c>
      <c r="C14" s="25" t="s">
        <v>84</v>
      </c>
      <c r="D14" s="10">
        <v>0</v>
      </c>
    </row>
    <row r="15" spans="1:4" x14ac:dyDescent="0.25">
      <c r="A15" s="24" t="s">
        <v>303</v>
      </c>
      <c r="B15" s="24" t="s">
        <v>83</v>
      </c>
      <c r="C15" s="25" t="s">
        <v>84</v>
      </c>
      <c r="D15" s="10">
        <v>1</v>
      </c>
    </row>
    <row r="16" spans="1:4" x14ac:dyDescent="0.25">
      <c r="A16" s="24" t="s">
        <v>538</v>
      </c>
      <c r="B16" s="24" t="s">
        <v>83</v>
      </c>
      <c r="C16" s="25" t="s">
        <v>84</v>
      </c>
      <c r="D16" s="10">
        <v>0</v>
      </c>
    </row>
    <row r="17" spans="1:4" x14ac:dyDescent="0.25">
      <c r="A17" s="24" t="s">
        <v>539</v>
      </c>
      <c r="B17" s="24" t="s">
        <v>83</v>
      </c>
      <c r="C17" s="25" t="s">
        <v>84</v>
      </c>
      <c r="D17" s="10">
        <v>0</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FormatPr defaultRowHeight="15" outlineLevelRow="0" outlineLevelCol="0" x14ac:dyDescent="55"/>
  <cols>
    <col min="1" max="1" width="12" customWidth="1"/>
    <col min="2" max="2" width="14" customWidth="1"/>
    <col min="3" max="3" width="25" customWidth="1"/>
    <col min="4" max="4" width="80" customWidth="1"/>
    <col min="5" max="5" width="12" customWidth="1"/>
    <col min="6" max="6" width="40" customWidth="1"/>
    <col min="7" max="7" width="30" customWidth="1"/>
  </cols>
  <sheetData>
    <row r="1" spans="1:1" s="1" customFormat="1" x14ac:dyDescent="0.25">
      <c r="A1" s="1" t="s">
        <v>20</v>
      </c>
    </row>
    <row r="2" spans="1:1" x14ac:dyDescent="0.25">
      <c r="A2" s="3" t="s">
        <v>29</v>
      </c>
    </row>
    <row r="4" spans="1:7" x14ac:dyDescent="0.25">
      <c r="A4" s="15" t="s">
        <v>516</v>
      </c>
      <c r="B4" s="15" t="s">
        <v>33</v>
      </c>
      <c r="C4" s="15" t="s">
        <v>540</v>
      </c>
      <c r="D4" s="15" t="s">
        <v>541</v>
      </c>
      <c r="E4" s="16" t="s">
        <v>517</v>
      </c>
      <c r="F4" s="15" t="s">
        <v>542</v>
      </c>
      <c r="G4" s="15" t="s">
        <v>543</v>
      </c>
    </row>
    <row r="5" spans="1:7" x14ac:dyDescent="0.25">
      <c r="A5" t="s">
        <v>83</v>
      </c>
      <c r="B5" t="s">
        <v>117</v>
      </c>
      <c r="C5" t="s">
        <v>544</v>
      </c>
      <c r="D5" s="4" t="s">
        <v>545</v>
      </c>
      <c r="E5" s="10">
        <v>0</v>
      </c>
      <c r="F5" s="3" t="s">
        <v>546</v>
      </c>
      <c r="G5" t="s">
        <v>547</v>
      </c>
    </row>
    <row r="6" spans="1:7" x14ac:dyDescent="0.25">
      <c r="A6" t="s">
        <v>83</v>
      </c>
      <c r="B6" t="s">
        <v>84</v>
      </c>
      <c r="C6" t="s">
        <v>544</v>
      </c>
      <c r="D6" s="4" t="s">
        <v>548</v>
      </c>
      <c r="E6" s="10">
        <v>0</v>
      </c>
      <c r="F6" s="3" t="s">
        <v>549</v>
      </c>
      <c r="G6" t="s">
        <v>550</v>
      </c>
    </row>
    <row r="7" spans="1:7" x14ac:dyDescent="0.25">
      <c r="A7" t="s">
        <v>139</v>
      </c>
      <c r="B7" t="s">
        <v>117</v>
      </c>
      <c r="C7" t="s">
        <v>551</v>
      </c>
      <c r="D7" s="4" t="s">
        <v>552</v>
      </c>
      <c r="E7" s="10">
        <v>0</v>
      </c>
      <c r="F7" s="3" t="s">
        <v>553</v>
      </c>
      <c r="G7" t="s">
        <v>554</v>
      </c>
    </row>
    <row r="8" spans="1:7" x14ac:dyDescent="0.25">
      <c r="A8" t="s">
        <v>212</v>
      </c>
      <c r="B8" t="s">
        <v>132</v>
      </c>
      <c r="C8" t="s">
        <v>551</v>
      </c>
      <c r="D8" s="4" t="s">
        <v>555</v>
      </c>
      <c r="E8" s="10">
        <v>0</v>
      </c>
      <c r="F8" s="3" t="s">
        <v>556</v>
      </c>
      <c r="G8" t="s">
        <v>557</v>
      </c>
    </row>
    <row r="9" spans="1:7" x14ac:dyDescent="0.25">
      <c r="A9" t="s">
        <v>139</v>
      </c>
      <c r="B9" t="s">
        <v>117</v>
      </c>
      <c r="C9" t="s">
        <v>558</v>
      </c>
      <c r="D9" s="4" t="s">
        <v>559</v>
      </c>
      <c r="E9" s="10">
        <v>0</v>
      </c>
      <c r="F9" s="3" t="s">
        <v>560</v>
      </c>
      <c r="G9" t="s">
        <v>561</v>
      </c>
    </row>
    <row r="10" spans="1:7" x14ac:dyDescent="0.25">
      <c r="A10" t="s">
        <v>83</v>
      </c>
      <c r="B10" t="s">
        <v>117</v>
      </c>
      <c r="C10" t="s">
        <v>551</v>
      </c>
      <c r="D10" s="4" t="s">
        <v>562</v>
      </c>
      <c r="E10" s="10">
        <v>0</v>
      </c>
      <c r="F10" s="3" t="s">
        <v>563</v>
      </c>
      <c r="G10" t="s">
        <v>564</v>
      </c>
    </row>
    <row r="11" spans="1:7" x14ac:dyDescent="0.25">
      <c r="A11" t="s">
        <v>83</v>
      </c>
      <c r="B11" t="s">
        <v>117</v>
      </c>
      <c r="C11" t="s">
        <v>558</v>
      </c>
      <c r="D11" s="4" t="s">
        <v>565</v>
      </c>
      <c r="E11" s="10">
        <v>0</v>
      </c>
      <c r="F11" s="3" t="s">
        <v>566</v>
      </c>
      <c r="G11" t="s">
        <v>567</v>
      </c>
    </row>
    <row r="12" spans="1:7" x14ac:dyDescent="0.25">
      <c r="A12" t="s">
        <v>83</v>
      </c>
      <c r="B12" t="s">
        <v>117</v>
      </c>
      <c r="C12" t="s">
        <v>558</v>
      </c>
      <c r="D12" s="4" t="s">
        <v>568</v>
      </c>
      <c r="E12" s="10">
        <v>0</v>
      </c>
      <c r="F12" s="3" t="s">
        <v>569</v>
      </c>
      <c r="G12" t="s">
        <v>570</v>
      </c>
    </row>
    <row r="13" spans="1:7" x14ac:dyDescent="0.25">
      <c r="A13" t="s">
        <v>83</v>
      </c>
      <c r="B13" t="s">
        <v>84</v>
      </c>
      <c r="C13" t="s">
        <v>558</v>
      </c>
      <c r="D13" s="4" t="s">
        <v>571</v>
      </c>
      <c r="E13" s="10">
        <v>0</v>
      </c>
      <c r="F13" s="3" t="s">
        <v>572</v>
      </c>
      <c r="G13" t="s">
        <v>573</v>
      </c>
    </row>
    <row r="14" spans="1:7" x14ac:dyDescent="0.25">
      <c r="A14" t="s">
        <v>212</v>
      </c>
      <c r="B14" t="s">
        <v>132</v>
      </c>
      <c r="C14" t="s">
        <v>551</v>
      </c>
      <c r="D14" s="4" t="s">
        <v>574</v>
      </c>
      <c r="E14" s="10">
        <v>0</v>
      </c>
      <c r="F14" s="3" t="s">
        <v>575</v>
      </c>
      <c r="G14" t="s">
        <v>576</v>
      </c>
    </row>
    <row r="15" spans="1:7" x14ac:dyDescent="0.25">
      <c r="A15" t="s">
        <v>178</v>
      </c>
      <c r="B15" t="s">
        <v>132</v>
      </c>
      <c r="C15" t="s">
        <v>558</v>
      </c>
      <c r="D15" s="4" t="s">
        <v>577</v>
      </c>
      <c r="E15" s="10">
        <v>0</v>
      </c>
      <c r="F15" s="3" t="s">
        <v>578</v>
      </c>
      <c r="G15" t="s">
        <v>579</v>
      </c>
    </row>
    <row r="16" spans="1:7" x14ac:dyDescent="0.25">
      <c r="A16" t="s">
        <v>178</v>
      </c>
      <c r="B16" t="s">
        <v>117</v>
      </c>
      <c r="C16" t="s">
        <v>551</v>
      </c>
      <c r="D16" s="4" t="s">
        <v>580</v>
      </c>
      <c r="E16" s="10">
        <v>0</v>
      </c>
      <c r="F16" s="3" t="s">
        <v>581</v>
      </c>
      <c r="G16" t="s">
        <v>582</v>
      </c>
    </row>
    <row r="17" spans="1:7" x14ac:dyDescent="0.25">
      <c r="A17" t="s">
        <v>139</v>
      </c>
      <c r="B17" t="s">
        <v>84</v>
      </c>
      <c r="C17" t="s">
        <v>583</v>
      </c>
      <c r="D17" s="4" t="s">
        <v>584</v>
      </c>
      <c r="E17" s="10">
        <v>0</v>
      </c>
      <c r="F17" s="3" t="s">
        <v>585</v>
      </c>
      <c r="G17" t="s">
        <v>586</v>
      </c>
    </row>
    <row r="18" spans="1:7" x14ac:dyDescent="0.25">
      <c r="A18" t="s">
        <v>123</v>
      </c>
      <c r="B18" t="s">
        <v>117</v>
      </c>
      <c r="C18" t="s">
        <v>583</v>
      </c>
      <c r="D18" s="4" t="s">
        <v>587</v>
      </c>
      <c r="E18" s="10">
        <v>0</v>
      </c>
      <c r="F18" s="3" t="s">
        <v>588</v>
      </c>
      <c r="G18" t="s">
        <v>589</v>
      </c>
    </row>
    <row r="19" spans="1:7" x14ac:dyDescent="0.25">
      <c r="A19" t="s">
        <v>83</v>
      </c>
      <c r="B19" t="s">
        <v>84</v>
      </c>
      <c r="C19" t="s">
        <v>590</v>
      </c>
      <c r="D19" s="4" t="s">
        <v>591</v>
      </c>
      <c r="E19" s="10">
        <v>0</v>
      </c>
      <c r="F19" s="3" t="s">
        <v>592</v>
      </c>
      <c r="G19" t="s">
        <v>593</v>
      </c>
    </row>
    <row r="20" spans="1:7" x14ac:dyDescent="0.25">
      <c r="A20" t="s">
        <v>123</v>
      </c>
      <c r="B20" t="s">
        <v>117</v>
      </c>
      <c r="C20" t="s">
        <v>551</v>
      </c>
      <c r="D20" s="4" t="s">
        <v>594</v>
      </c>
      <c r="E20" s="10">
        <v>0</v>
      </c>
      <c r="F20" s="3" t="s">
        <v>595</v>
      </c>
      <c r="G20" t="s">
        <v>596</v>
      </c>
    </row>
    <row r="21" spans="1:7" x14ac:dyDescent="0.25">
      <c r="A21" t="s">
        <v>153</v>
      </c>
      <c r="B21" t="s">
        <v>132</v>
      </c>
      <c r="C21" t="s">
        <v>544</v>
      </c>
      <c r="D21" s="4" t="s">
        <v>597</v>
      </c>
      <c r="E21" s="10">
        <v>0</v>
      </c>
      <c r="F21" s="3" t="s">
        <v>598</v>
      </c>
      <c r="G21" t="s">
        <v>599</v>
      </c>
    </row>
    <row r="22" spans="1:7" x14ac:dyDescent="0.25">
      <c r="A22" t="s">
        <v>153</v>
      </c>
      <c r="B22" t="s">
        <v>84</v>
      </c>
      <c r="C22" t="s">
        <v>558</v>
      </c>
      <c r="D22" s="4" t="s">
        <v>600</v>
      </c>
      <c r="E22" s="10">
        <v>0</v>
      </c>
      <c r="F22" s="3" t="s">
        <v>601</v>
      </c>
      <c r="G22" t="s">
        <v>602</v>
      </c>
    </row>
    <row r="23" spans="1:7" x14ac:dyDescent="0.25">
      <c r="A23" t="s">
        <v>178</v>
      </c>
      <c r="B23" t="s">
        <v>132</v>
      </c>
      <c r="C23" t="s">
        <v>583</v>
      </c>
      <c r="D23" s="4" t="s">
        <v>603</v>
      </c>
      <c r="E23" s="10">
        <v>0</v>
      </c>
      <c r="F23" s="3" t="s">
        <v>604</v>
      </c>
      <c r="G23" t="s">
        <v>605</v>
      </c>
    </row>
    <row r="24" spans="1:7" x14ac:dyDescent="0.25">
      <c r="A24" t="s">
        <v>212</v>
      </c>
      <c r="B24" t="s">
        <v>84</v>
      </c>
      <c r="C24" t="s">
        <v>551</v>
      </c>
      <c r="D24" s="4" t="s">
        <v>606</v>
      </c>
      <c r="E24" s="10">
        <v>0</v>
      </c>
      <c r="F24" s="3" t="s">
        <v>607</v>
      </c>
      <c r="G24" t="s">
        <v>608</v>
      </c>
    </row>
    <row r="25" spans="1:7" x14ac:dyDescent="0.25">
      <c r="A25" t="s">
        <v>212</v>
      </c>
      <c r="B25" t="s">
        <v>117</v>
      </c>
      <c r="C25" t="s">
        <v>551</v>
      </c>
      <c r="D25" s="4" t="s">
        <v>609</v>
      </c>
      <c r="E25" s="10">
        <v>0</v>
      </c>
      <c r="F25" s="3" t="s">
        <v>610</v>
      </c>
      <c r="G25" t="s">
        <v>611</v>
      </c>
    </row>
    <row r="26" spans="1:7" x14ac:dyDescent="0.25">
      <c r="A26" t="s">
        <v>153</v>
      </c>
      <c r="B26" t="s">
        <v>132</v>
      </c>
      <c r="C26" t="s">
        <v>558</v>
      </c>
      <c r="D26" s="4" t="s">
        <v>612</v>
      </c>
      <c r="E26" s="10">
        <v>1</v>
      </c>
      <c r="F26" s="3" t="s">
        <v>613</v>
      </c>
      <c r="G26" t="s">
        <v>614</v>
      </c>
    </row>
    <row r="27" spans="1:7" x14ac:dyDescent="0.25">
      <c r="A27" t="s">
        <v>212</v>
      </c>
      <c r="B27" t="s">
        <v>84</v>
      </c>
      <c r="C27" t="s">
        <v>590</v>
      </c>
      <c r="D27" s="4" t="s">
        <v>615</v>
      </c>
      <c r="E27" s="10">
        <v>0</v>
      </c>
      <c r="F27" s="3" t="s">
        <v>616</v>
      </c>
      <c r="G27" t="s">
        <v>617</v>
      </c>
    </row>
    <row r="28" spans="1:7" x14ac:dyDescent="0.25">
      <c r="A28" t="s">
        <v>83</v>
      </c>
      <c r="B28" t="s">
        <v>117</v>
      </c>
      <c r="C28" t="s">
        <v>590</v>
      </c>
      <c r="D28" s="4" t="s">
        <v>618</v>
      </c>
      <c r="E28" s="10">
        <v>0</v>
      </c>
      <c r="F28" s="3" t="s">
        <v>619</v>
      </c>
      <c r="G28" t="s">
        <v>620</v>
      </c>
    </row>
    <row r="29" spans="1:7" x14ac:dyDescent="0.25">
      <c r="A29" t="s">
        <v>139</v>
      </c>
      <c r="B29" t="s">
        <v>117</v>
      </c>
      <c r="C29" t="s">
        <v>590</v>
      </c>
      <c r="D29" s="4" t="s">
        <v>621</v>
      </c>
      <c r="E29" s="10">
        <v>0</v>
      </c>
      <c r="F29" s="3" t="s">
        <v>622</v>
      </c>
      <c r="G29" t="s">
        <v>623</v>
      </c>
    </row>
    <row r="30" spans="1:7" x14ac:dyDescent="0.25">
      <c r="A30" t="s">
        <v>178</v>
      </c>
      <c r="B30" t="s">
        <v>117</v>
      </c>
      <c r="C30" t="s">
        <v>551</v>
      </c>
      <c r="D30" s="4" t="s">
        <v>624</v>
      </c>
      <c r="E30" s="10">
        <v>0</v>
      </c>
      <c r="F30" s="3" t="s">
        <v>625</v>
      </c>
      <c r="G30" t="s">
        <v>626</v>
      </c>
    </row>
    <row r="31" spans="1:7" x14ac:dyDescent="0.25">
      <c r="A31" t="s">
        <v>83</v>
      </c>
      <c r="B31" t="s">
        <v>84</v>
      </c>
      <c r="C31" t="s">
        <v>590</v>
      </c>
      <c r="D31" s="4" t="s">
        <v>627</v>
      </c>
      <c r="E31" s="10">
        <v>0</v>
      </c>
      <c r="F31" s="3" t="s">
        <v>628</v>
      </c>
      <c r="G31" t="s">
        <v>629</v>
      </c>
    </row>
    <row r="32" spans="1:7" x14ac:dyDescent="0.25">
      <c r="A32" t="s">
        <v>139</v>
      </c>
      <c r="B32" t="s">
        <v>117</v>
      </c>
      <c r="C32" t="s">
        <v>558</v>
      </c>
      <c r="D32" s="4" t="s">
        <v>630</v>
      </c>
      <c r="E32" s="10">
        <v>0</v>
      </c>
      <c r="F32" s="3" t="s">
        <v>631</v>
      </c>
      <c r="G32" t="s">
        <v>632</v>
      </c>
    </row>
    <row r="33" spans="1:7" x14ac:dyDescent="0.25">
      <c r="A33" t="s">
        <v>153</v>
      </c>
      <c r="B33" t="s">
        <v>132</v>
      </c>
      <c r="C33" t="s">
        <v>558</v>
      </c>
      <c r="D33" s="4" t="s">
        <v>633</v>
      </c>
      <c r="E33" s="10">
        <v>1</v>
      </c>
      <c r="F33" s="3" t="s">
        <v>634</v>
      </c>
      <c r="G33" t="s">
        <v>635</v>
      </c>
    </row>
    <row r="34" spans="1:7" x14ac:dyDescent="0.25">
      <c r="A34" t="s">
        <v>153</v>
      </c>
      <c r="B34" t="s">
        <v>117</v>
      </c>
      <c r="C34" t="s">
        <v>590</v>
      </c>
      <c r="D34" s="4" t="s">
        <v>636</v>
      </c>
      <c r="E34" s="10">
        <v>0</v>
      </c>
      <c r="F34" s="3" t="s">
        <v>637</v>
      </c>
      <c r="G34" t="s">
        <v>638</v>
      </c>
    </row>
    <row r="35" spans="1:7" x14ac:dyDescent="0.25">
      <c r="A35" t="s">
        <v>83</v>
      </c>
      <c r="B35" t="s">
        <v>117</v>
      </c>
      <c r="C35" t="s">
        <v>544</v>
      </c>
      <c r="D35" s="4" t="s">
        <v>639</v>
      </c>
      <c r="E35" s="10">
        <v>0</v>
      </c>
      <c r="F35" s="3" t="s">
        <v>640</v>
      </c>
      <c r="G35" t="s">
        <v>641</v>
      </c>
    </row>
    <row r="36" spans="1:7" x14ac:dyDescent="0.25">
      <c r="A36" t="s">
        <v>139</v>
      </c>
      <c r="B36" t="s">
        <v>132</v>
      </c>
      <c r="C36" t="s">
        <v>544</v>
      </c>
      <c r="D36" s="4" t="s">
        <v>642</v>
      </c>
      <c r="E36" s="10">
        <v>0</v>
      </c>
      <c r="F36" s="3" t="s">
        <v>643</v>
      </c>
      <c r="G36" t="s">
        <v>644</v>
      </c>
    </row>
    <row r="37" spans="1:7" x14ac:dyDescent="0.25">
      <c r="A37" t="s">
        <v>123</v>
      </c>
      <c r="B37" t="s">
        <v>132</v>
      </c>
      <c r="C37" t="s">
        <v>544</v>
      </c>
      <c r="D37" s="4" t="s">
        <v>645</v>
      </c>
      <c r="E37" s="10">
        <v>0</v>
      </c>
      <c r="F37" s="3" t="s">
        <v>646</v>
      </c>
      <c r="G37" t="s">
        <v>647</v>
      </c>
    </row>
    <row r="38" spans="1:7" x14ac:dyDescent="0.25">
      <c r="A38" t="s">
        <v>83</v>
      </c>
      <c r="B38" t="s">
        <v>84</v>
      </c>
      <c r="C38" t="s">
        <v>558</v>
      </c>
      <c r="D38" s="4" t="s">
        <v>648</v>
      </c>
      <c r="E38" s="10">
        <v>1</v>
      </c>
      <c r="F38" s="3" t="s">
        <v>649</v>
      </c>
      <c r="G38" t="s">
        <v>650</v>
      </c>
    </row>
    <row r="39" spans="1:7" x14ac:dyDescent="0.25">
      <c r="A39" t="s">
        <v>83</v>
      </c>
      <c r="B39" t="s">
        <v>84</v>
      </c>
      <c r="C39" t="s">
        <v>544</v>
      </c>
      <c r="D39" s="4" t="s">
        <v>651</v>
      </c>
      <c r="E39" s="10">
        <v>1</v>
      </c>
      <c r="F39" s="3" t="s">
        <v>652</v>
      </c>
      <c r="G39" t="s">
        <v>653</v>
      </c>
    </row>
    <row r="40" spans="1:7" x14ac:dyDescent="0.25">
      <c r="A40" t="s">
        <v>83</v>
      </c>
      <c r="B40" t="s">
        <v>84</v>
      </c>
      <c r="C40" t="s">
        <v>590</v>
      </c>
      <c r="D40" s="4" t="s">
        <v>654</v>
      </c>
      <c r="E40" s="10">
        <v>0</v>
      </c>
      <c r="F40" s="3" t="s">
        <v>655</v>
      </c>
      <c r="G40" t="s">
        <v>656</v>
      </c>
    </row>
    <row r="41" spans="1:7" x14ac:dyDescent="0.25">
      <c r="A41" t="s">
        <v>83</v>
      </c>
      <c r="B41" t="s">
        <v>84</v>
      </c>
      <c r="C41" t="s">
        <v>583</v>
      </c>
      <c r="D41" s="4" t="s">
        <v>657</v>
      </c>
      <c r="E41" s="10">
        <v>1</v>
      </c>
      <c r="F41" s="3" t="s">
        <v>658</v>
      </c>
      <c r="G41" t="s">
        <v>659</v>
      </c>
    </row>
    <row r="42" spans="1:7" x14ac:dyDescent="0.25">
      <c r="A42" t="s">
        <v>83</v>
      </c>
      <c r="B42" t="s">
        <v>84</v>
      </c>
      <c r="C42" t="s">
        <v>583</v>
      </c>
      <c r="D42" s="4" t="s">
        <v>660</v>
      </c>
      <c r="E42" s="10">
        <v>0</v>
      </c>
      <c r="F42" s="3" t="s">
        <v>661</v>
      </c>
      <c r="G42" t="s">
        <v>662</v>
      </c>
    </row>
    <row r="43" spans="1:7" x14ac:dyDescent="0.25">
      <c r="A43" t="s">
        <v>83</v>
      </c>
      <c r="B43" t="s">
        <v>84</v>
      </c>
      <c r="C43" t="s">
        <v>551</v>
      </c>
      <c r="D43" s="4" t="s">
        <v>663</v>
      </c>
      <c r="E43" s="10">
        <v>0</v>
      </c>
      <c r="F43" s="3" t="s">
        <v>664</v>
      </c>
      <c r="G43" t="s">
        <v>665</v>
      </c>
    </row>
    <row r="44" spans="1:7" x14ac:dyDescent="0.25">
      <c r="A44" t="s">
        <v>83</v>
      </c>
      <c r="B44" t="s">
        <v>84</v>
      </c>
      <c r="C44" t="s">
        <v>544</v>
      </c>
      <c r="D44" s="4" t="s">
        <v>666</v>
      </c>
      <c r="E44" s="10">
        <v>0</v>
      </c>
      <c r="F44" s="3" t="s">
        <v>667</v>
      </c>
      <c r="G44" t="s">
        <v>668</v>
      </c>
    </row>
    <row r="45" spans="1:7" x14ac:dyDescent="0.25">
      <c r="A45" t="s">
        <v>83</v>
      </c>
      <c r="B45" t="s">
        <v>84</v>
      </c>
      <c r="C45" t="s">
        <v>558</v>
      </c>
      <c r="D45" s="4" t="s">
        <v>669</v>
      </c>
      <c r="E45" s="10">
        <v>0</v>
      </c>
      <c r="F45" s="3" t="s">
        <v>670</v>
      </c>
      <c r="G45" t="s">
        <v>671</v>
      </c>
    </row>
    <row r="46" spans="1:7" x14ac:dyDescent="0.25">
      <c r="A46" t="s">
        <v>83</v>
      </c>
      <c r="B46" t="s">
        <v>84</v>
      </c>
      <c r="C46" t="s">
        <v>583</v>
      </c>
      <c r="D46" s="4" t="s">
        <v>672</v>
      </c>
      <c r="E46" s="10">
        <v>0</v>
      </c>
      <c r="F46" s="3" t="s">
        <v>673</v>
      </c>
      <c r="G46" t="s">
        <v>674</v>
      </c>
    </row>
    <row r="47" spans="1:7" x14ac:dyDescent="0.25">
      <c r="A47" t="s">
        <v>83</v>
      </c>
      <c r="B47" t="s">
        <v>84</v>
      </c>
      <c r="C47" t="s">
        <v>558</v>
      </c>
      <c r="D47" s="4" t="s">
        <v>675</v>
      </c>
      <c r="E47" s="10">
        <v>0</v>
      </c>
      <c r="F47" s="3" t="s">
        <v>676</v>
      </c>
      <c r="G47" t="s">
        <v>677</v>
      </c>
    </row>
    <row r="48" spans="1:7" x14ac:dyDescent="0.25">
      <c r="A48" t="s">
        <v>83</v>
      </c>
      <c r="B48" t="s">
        <v>84</v>
      </c>
      <c r="C48" t="s">
        <v>590</v>
      </c>
      <c r="D48" s="4" t="s">
        <v>678</v>
      </c>
      <c r="E48" s="10">
        <v>1</v>
      </c>
      <c r="F48" s="3" t="s">
        <v>679</v>
      </c>
      <c r="G48" t="s">
        <v>680</v>
      </c>
    </row>
    <row r="49" spans="1:7" x14ac:dyDescent="0.25">
      <c r="A49" t="s">
        <v>83</v>
      </c>
      <c r="B49" t="s">
        <v>84</v>
      </c>
      <c r="C49" t="s">
        <v>544</v>
      </c>
      <c r="D49" s="4" t="s">
        <v>681</v>
      </c>
      <c r="E49" s="10">
        <v>0</v>
      </c>
      <c r="F49" s="3" t="s">
        <v>682</v>
      </c>
      <c r="G49" t="s">
        <v>683</v>
      </c>
    </row>
  </sheetData>
  <hyperlinks>
    <hyperlink ref="A2" r:id="rId1" location="#'Table of Contents'!A1"/>
    <hyperlink ref="F5" r:id="rId2"/>
    <hyperlink ref="F6" r:id="rId3"/>
    <hyperlink ref="F7" r:id="rId4"/>
    <hyperlink ref="F8" r:id="rId5"/>
    <hyperlink ref="F9" r:id="rId6"/>
    <hyperlink ref="F10" r:id="rId7"/>
    <hyperlink ref="F11" r:id="rId8"/>
    <hyperlink ref="F12" r:id="rId9"/>
    <hyperlink ref="F13" r:id="rId10"/>
    <hyperlink ref="F14" r:id="rId11"/>
    <hyperlink ref="F15" r:id="rId12"/>
    <hyperlink ref="F16" r:id="rId13"/>
    <hyperlink ref="F17" r:id="rId14"/>
    <hyperlink ref="F18" r:id="rId15"/>
    <hyperlink ref="F19" r:id="rId16"/>
    <hyperlink ref="F20" r:id="rId17"/>
    <hyperlink ref="F21" r:id="rId18"/>
    <hyperlink ref="F22" r:id="rId19"/>
    <hyperlink ref="F23" r:id="rId20"/>
    <hyperlink ref="F24" r:id="rId21"/>
    <hyperlink ref="F25" r:id="rId22"/>
    <hyperlink ref="F26" r:id="rId23"/>
    <hyperlink ref="F27" r:id="rId24"/>
    <hyperlink ref="F28" r:id="rId25"/>
    <hyperlink ref="F29" r:id="rId26"/>
    <hyperlink ref="F30" r:id="rId27"/>
    <hyperlink ref="F31" r:id="rId28"/>
    <hyperlink ref="F32" r:id="rId29"/>
    <hyperlink ref="F33" r:id="rId30"/>
    <hyperlink ref="F34" r:id="rId31"/>
    <hyperlink ref="F35" r:id="rId32"/>
    <hyperlink ref="F36" r:id="rId33"/>
    <hyperlink ref="F37" r:id="rId34"/>
    <hyperlink ref="F38" r:id="rId35"/>
    <hyperlink ref="F39" r:id="rId36"/>
    <hyperlink ref="F40" r:id="rId37"/>
    <hyperlink ref="F41" r:id="rId38"/>
    <hyperlink ref="F42" r:id="rId39"/>
    <hyperlink ref="F43" r:id="rId40"/>
    <hyperlink ref="F44" r:id="rId41"/>
    <hyperlink ref="F45" r:id="rId42"/>
    <hyperlink ref="F46" r:id="rId43"/>
    <hyperlink ref="F47" r:id="rId44"/>
    <hyperlink ref="F48" r:id="rId45"/>
    <hyperlink ref="F49" r:id="rId46"/>
  </hyperlinks>
  <pageMargins left="0.7" right="0.7" top="0.75" bottom="0.75" header="0.3" footer="0.3"/>
  <pageSetup orientation="portrait" horizontalDpi="4294967295" verticalDpi="4294967295" scale="100" fitToWidth="1" fitToHeight="1"/>
  <tableParts count="1">
    <tablePart r:id="rId4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FormatPr defaultRowHeight="15" outlineLevelRow="0" outlineLevelCol="0" x14ac:dyDescent="55"/>
  <cols>
    <col min="1" max="2" width="15" customWidth="1"/>
    <col min="3" max="3" width="80" customWidth="1"/>
  </cols>
  <sheetData>
    <row r="1" spans="1:1" s="1" customFormat="1" x14ac:dyDescent="0.25">
      <c r="A1" s="1" t="s">
        <v>23</v>
      </c>
    </row>
    <row r="2" spans="1:1" x14ac:dyDescent="0.25">
      <c r="A2" s="3" t="s">
        <v>29</v>
      </c>
    </row>
    <row r="4" spans="1:3" x14ac:dyDescent="0.25">
      <c r="A4" s="15" t="s">
        <v>516</v>
      </c>
      <c r="B4" s="15" t="s">
        <v>33</v>
      </c>
      <c r="C4" s="15" t="s">
        <v>521</v>
      </c>
    </row>
    <row r="5" spans="1:3" x14ac:dyDescent="0.25">
      <c r="A5" t="s">
        <v>83</v>
      </c>
      <c r="B5" t="s">
        <v>117</v>
      </c>
      <c r="C5" s="24" t="s">
        <v>501</v>
      </c>
    </row>
    <row r="6" spans="1:3" x14ac:dyDescent="0.25">
      <c r="A6" t="s">
        <v>153</v>
      </c>
      <c r="B6" t="s">
        <v>132</v>
      </c>
      <c r="C6" s="24" t="s">
        <v>498</v>
      </c>
    </row>
    <row r="7" spans="1:3" x14ac:dyDescent="0.25">
      <c r="A7" t="s">
        <v>83</v>
      </c>
      <c r="B7" t="s">
        <v>84</v>
      </c>
      <c r="C7" s="24" t="s">
        <v>496</v>
      </c>
    </row>
    <row r="8" spans="1:3" x14ac:dyDescent="0.25">
      <c r="A8" t="s">
        <v>212</v>
      </c>
      <c r="B8" t="s">
        <v>117</v>
      </c>
      <c r="C8" s="24" t="s">
        <v>489</v>
      </c>
    </row>
    <row r="9" spans="1:3" x14ac:dyDescent="0.25">
      <c r="A9" t="s">
        <v>153</v>
      </c>
      <c r="B9" t="s">
        <v>84</v>
      </c>
      <c r="C9" s="24" t="s">
        <v>487</v>
      </c>
    </row>
    <row r="10" spans="1:3" x14ac:dyDescent="0.25">
      <c r="A10" t="s">
        <v>83</v>
      </c>
      <c r="B10" t="s">
        <v>132</v>
      </c>
      <c r="C10" s="24" t="s">
        <v>484</v>
      </c>
    </row>
    <row r="11" spans="1:3" x14ac:dyDescent="0.25">
      <c r="A11" t="s">
        <v>153</v>
      </c>
      <c r="B11" t="s">
        <v>117</v>
      </c>
      <c r="C11" s="24" t="s">
        <v>481</v>
      </c>
    </row>
    <row r="12" spans="1:3" x14ac:dyDescent="0.25">
      <c r="A12" t="s">
        <v>139</v>
      </c>
      <c r="B12" t="s">
        <v>117</v>
      </c>
      <c r="C12" s="24" t="s">
        <v>478</v>
      </c>
    </row>
    <row r="13" spans="1:3" x14ac:dyDescent="0.25">
      <c r="A13" t="s">
        <v>212</v>
      </c>
      <c r="B13" t="s">
        <v>132</v>
      </c>
      <c r="C13" s="24" t="s">
        <v>473</v>
      </c>
    </row>
    <row r="14" spans="1:3" x14ac:dyDescent="0.25">
      <c r="A14" t="s">
        <v>139</v>
      </c>
      <c r="B14" t="s">
        <v>117</v>
      </c>
      <c r="C14" s="24" t="s">
        <v>469</v>
      </c>
    </row>
    <row r="15" spans="1:3" x14ac:dyDescent="0.25">
      <c r="A15" t="s">
        <v>153</v>
      </c>
      <c r="B15" t="s">
        <v>132</v>
      </c>
      <c r="C15" s="24" t="s">
        <v>462</v>
      </c>
    </row>
    <row r="16" spans="1:3" x14ac:dyDescent="0.25">
      <c r="A16" t="s">
        <v>83</v>
      </c>
      <c r="B16" t="s">
        <v>117</v>
      </c>
      <c r="C16" s="24" t="s">
        <v>460</v>
      </c>
    </row>
    <row r="17" spans="1:3" x14ac:dyDescent="0.25">
      <c r="A17" t="s">
        <v>123</v>
      </c>
      <c r="B17" t="s">
        <v>84</v>
      </c>
      <c r="C17" s="24" t="s">
        <v>456</v>
      </c>
    </row>
    <row r="18" spans="1:3" x14ac:dyDescent="0.25">
      <c r="A18" t="s">
        <v>123</v>
      </c>
      <c r="B18" t="s">
        <v>84</v>
      </c>
      <c r="C18" s="24" t="s">
        <v>451</v>
      </c>
    </row>
    <row r="19" spans="1:3" x14ac:dyDescent="0.25">
      <c r="A19" t="s">
        <v>123</v>
      </c>
      <c r="B19" t="s">
        <v>84</v>
      </c>
      <c r="C19" s="24" t="s">
        <v>448</v>
      </c>
    </row>
    <row r="20" spans="1:3" x14ac:dyDescent="0.25">
      <c r="A20" t="s">
        <v>153</v>
      </c>
      <c r="B20" t="s">
        <v>117</v>
      </c>
      <c r="C20" s="24" t="s">
        <v>445</v>
      </c>
    </row>
    <row r="21" spans="1:3" x14ac:dyDescent="0.25">
      <c r="A21" t="s">
        <v>212</v>
      </c>
      <c r="B21" t="s">
        <v>117</v>
      </c>
      <c r="C21" s="24" t="s">
        <v>443</v>
      </c>
    </row>
    <row r="22" spans="1:3" x14ac:dyDescent="0.25">
      <c r="A22" t="s">
        <v>139</v>
      </c>
      <c r="B22" t="s">
        <v>132</v>
      </c>
      <c r="C22" s="24" t="s">
        <v>440</v>
      </c>
    </row>
    <row r="23" spans="1:3" x14ac:dyDescent="0.25">
      <c r="A23" t="s">
        <v>212</v>
      </c>
      <c r="B23" t="s">
        <v>132</v>
      </c>
      <c r="C23" s="24" t="s">
        <v>437</v>
      </c>
    </row>
    <row r="24" spans="1:3" x14ac:dyDescent="0.25">
      <c r="A24" t="s">
        <v>153</v>
      </c>
      <c r="B24" t="s">
        <v>132</v>
      </c>
      <c r="C24" s="24" t="s">
        <v>434</v>
      </c>
    </row>
    <row r="25" spans="1:3" x14ac:dyDescent="0.25">
      <c r="A25" t="s">
        <v>139</v>
      </c>
      <c r="B25" t="s">
        <v>84</v>
      </c>
      <c r="C25" s="24" t="s">
        <v>426</v>
      </c>
    </row>
    <row r="26" spans="1:3" x14ac:dyDescent="0.25">
      <c r="A26" t="s">
        <v>178</v>
      </c>
      <c r="B26" t="s">
        <v>84</v>
      </c>
      <c r="C26" s="24" t="s">
        <v>423</v>
      </c>
    </row>
    <row r="27" spans="1:3" x14ac:dyDescent="0.25">
      <c r="A27" t="s">
        <v>83</v>
      </c>
      <c r="B27" t="s">
        <v>117</v>
      </c>
      <c r="C27" s="24" t="s">
        <v>419</v>
      </c>
    </row>
    <row r="28" spans="1:3" x14ac:dyDescent="0.25">
      <c r="A28" t="s">
        <v>83</v>
      </c>
      <c r="B28" t="s">
        <v>84</v>
      </c>
      <c r="C28" s="24" t="s">
        <v>415</v>
      </c>
    </row>
    <row r="29" spans="1:3" x14ac:dyDescent="0.25">
      <c r="A29" t="s">
        <v>178</v>
      </c>
      <c r="B29" t="s">
        <v>132</v>
      </c>
      <c r="C29" s="24" t="s">
        <v>408</v>
      </c>
    </row>
    <row r="30" spans="1:3" x14ac:dyDescent="0.25">
      <c r="A30" t="s">
        <v>83</v>
      </c>
      <c r="B30" t="s">
        <v>132</v>
      </c>
      <c r="C30" s="24" t="s">
        <v>404</v>
      </c>
    </row>
    <row r="31" spans="1:3" x14ac:dyDescent="0.25">
      <c r="A31" t="s">
        <v>83</v>
      </c>
      <c r="B31" t="s">
        <v>84</v>
      </c>
      <c r="C31" s="24" t="s">
        <v>401</v>
      </c>
    </row>
    <row r="32" spans="1:3" x14ac:dyDescent="0.25">
      <c r="A32" t="s">
        <v>178</v>
      </c>
      <c r="B32" t="s">
        <v>117</v>
      </c>
      <c r="C32" s="24" t="s">
        <v>398</v>
      </c>
    </row>
    <row r="33" spans="1:3" x14ac:dyDescent="0.25">
      <c r="A33" t="s">
        <v>83</v>
      </c>
      <c r="B33" t="s">
        <v>132</v>
      </c>
      <c r="C33" s="24" t="s">
        <v>394</v>
      </c>
    </row>
    <row r="34" spans="1:3" x14ac:dyDescent="0.25">
      <c r="A34" t="s">
        <v>139</v>
      </c>
      <c r="B34" t="s">
        <v>84</v>
      </c>
      <c r="C34" s="24" t="s">
        <v>390</v>
      </c>
    </row>
    <row r="35" spans="1:3" x14ac:dyDescent="0.25">
      <c r="A35" t="s">
        <v>139</v>
      </c>
      <c r="B35" t="s">
        <v>132</v>
      </c>
      <c r="C35" s="24" t="s">
        <v>385</v>
      </c>
    </row>
    <row r="36" spans="1:3" x14ac:dyDescent="0.25">
      <c r="A36" t="s">
        <v>178</v>
      </c>
      <c r="B36" t="s">
        <v>84</v>
      </c>
      <c r="C36" s="24" t="s">
        <v>382</v>
      </c>
    </row>
    <row r="37" spans="1:3" x14ac:dyDescent="0.25">
      <c r="A37" t="s">
        <v>83</v>
      </c>
      <c r="B37" t="s">
        <v>84</v>
      </c>
      <c r="C37" s="24" t="s">
        <v>379</v>
      </c>
    </row>
    <row r="38" spans="1:3" x14ac:dyDescent="0.25">
      <c r="A38" t="s">
        <v>139</v>
      </c>
      <c r="B38" t="s">
        <v>84</v>
      </c>
      <c r="C38" s="24" t="s">
        <v>375</v>
      </c>
    </row>
    <row r="39" spans="1:3" x14ac:dyDescent="0.25">
      <c r="A39" t="s">
        <v>212</v>
      </c>
      <c r="B39" t="s">
        <v>132</v>
      </c>
      <c r="C39" s="24" t="s">
        <v>370</v>
      </c>
    </row>
    <row r="40" spans="1:3" x14ac:dyDescent="0.25">
      <c r="A40" t="s">
        <v>139</v>
      </c>
      <c r="B40" t="s">
        <v>84</v>
      </c>
      <c r="C40" s="24" t="s">
        <v>367</v>
      </c>
    </row>
    <row r="41" spans="1:3" x14ac:dyDescent="0.25">
      <c r="A41" t="s">
        <v>178</v>
      </c>
      <c r="B41" t="s">
        <v>117</v>
      </c>
      <c r="C41" s="24" t="s">
        <v>358</v>
      </c>
    </row>
    <row r="42" spans="1:3" x14ac:dyDescent="0.25">
      <c r="A42" t="s">
        <v>153</v>
      </c>
      <c r="B42" t="s">
        <v>117</v>
      </c>
      <c r="C42" s="24" t="s">
        <v>355</v>
      </c>
    </row>
    <row r="43" spans="1:3" x14ac:dyDescent="0.25">
      <c r="A43" t="s">
        <v>139</v>
      </c>
      <c r="B43" t="s">
        <v>117</v>
      </c>
      <c r="C43" s="24" t="s">
        <v>353</v>
      </c>
    </row>
    <row r="44" spans="1:3" x14ac:dyDescent="0.25">
      <c r="A44" t="s">
        <v>178</v>
      </c>
      <c r="B44" t="s">
        <v>132</v>
      </c>
      <c r="C44" s="24" t="s">
        <v>349</v>
      </c>
    </row>
    <row r="45" spans="1:3" x14ac:dyDescent="0.25">
      <c r="A45" t="s">
        <v>123</v>
      </c>
      <c r="B45" t="s">
        <v>132</v>
      </c>
      <c r="C45" s="24" t="s">
        <v>346</v>
      </c>
    </row>
    <row r="46" spans="1:3" x14ac:dyDescent="0.25">
      <c r="A46" t="s">
        <v>153</v>
      </c>
      <c r="B46" t="s">
        <v>117</v>
      </c>
      <c r="C46" s="24" t="s">
        <v>343</v>
      </c>
    </row>
    <row r="47" spans="1:3" x14ac:dyDescent="0.25">
      <c r="A47" t="s">
        <v>83</v>
      </c>
      <c r="B47" t="s">
        <v>132</v>
      </c>
      <c r="C47" s="24" t="s">
        <v>340</v>
      </c>
    </row>
    <row r="48" spans="1:3" x14ac:dyDescent="0.25">
      <c r="A48" t="s">
        <v>153</v>
      </c>
      <c r="B48" t="s">
        <v>84</v>
      </c>
      <c r="C48" s="24" t="s">
        <v>337</v>
      </c>
    </row>
    <row r="49" spans="1:3" x14ac:dyDescent="0.25">
      <c r="A49" t="s">
        <v>139</v>
      </c>
      <c r="B49" t="s">
        <v>117</v>
      </c>
      <c r="C49" s="24" t="s">
        <v>334</v>
      </c>
    </row>
    <row r="50" spans="1:3" x14ac:dyDescent="0.25">
      <c r="A50" t="s">
        <v>83</v>
      </c>
      <c r="B50" t="s">
        <v>84</v>
      </c>
      <c r="C50" s="24" t="s">
        <v>331</v>
      </c>
    </row>
    <row r="51" spans="1:3" x14ac:dyDescent="0.25">
      <c r="A51" t="s">
        <v>153</v>
      </c>
      <c r="B51" t="s">
        <v>117</v>
      </c>
      <c r="C51" s="24" t="s">
        <v>327</v>
      </c>
    </row>
    <row r="52" spans="1:3" x14ac:dyDescent="0.25">
      <c r="A52" t="s">
        <v>83</v>
      </c>
      <c r="B52" t="s">
        <v>117</v>
      </c>
      <c r="C52" s="24" t="s">
        <v>324</v>
      </c>
    </row>
    <row r="53" spans="1:3" x14ac:dyDescent="0.25">
      <c r="A53" t="s">
        <v>83</v>
      </c>
      <c r="B53" t="s">
        <v>132</v>
      </c>
      <c r="C53" s="24" t="s">
        <v>321</v>
      </c>
    </row>
    <row r="54" spans="1:3" x14ac:dyDescent="0.25">
      <c r="A54" t="s">
        <v>212</v>
      </c>
      <c r="B54" t="s">
        <v>117</v>
      </c>
      <c r="C54" s="24" t="s">
        <v>316</v>
      </c>
    </row>
    <row r="55" spans="1:3" x14ac:dyDescent="0.25">
      <c r="A55" t="s">
        <v>123</v>
      </c>
      <c r="B55" t="s">
        <v>117</v>
      </c>
      <c r="C55" s="24" t="s">
        <v>312</v>
      </c>
    </row>
    <row r="56" spans="1:3" x14ac:dyDescent="0.25">
      <c r="A56" t="s">
        <v>178</v>
      </c>
      <c r="B56" t="s">
        <v>132</v>
      </c>
      <c r="C56" s="24" t="s">
        <v>308</v>
      </c>
    </row>
    <row r="57" spans="1:3" x14ac:dyDescent="0.25">
      <c r="A57" t="s">
        <v>83</v>
      </c>
      <c r="B57" t="s">
        <v>84</v>
      </c>
      <c r="C57" s="24" t="s">
        <v>304</v>
      </c>
    </row>
    <row r="58" spans="1:3" x14ac:dyDescent="0.25">
      <c r="A58" t="s">
        <v>153</v>
      </c>
      <c r="B58" t="s">
        <v>132</v>
      </c>
      <c r="C58" s="24" t="s">
        <v>301</v>
      </c>
    </row>
    <row r="59" spans="1:3" x14ac:dyDescent="0.25">
      <c r="A59" t="s">
        <v>153</v>
      </c>
      <c r="B59" t="s">
        <v>132</v>
      </c>
      <c r="C59" s="24" t="s">
        <v>296</v>
      </c>
    </row>
    <row r="60" spans="1:3" x14ac:dyDescent="0.25">
      <c r="A60" t="s">
        <v>153</v>
      </c>
      <c r="B60" t="s">
        <v>84</v>
      </c>
      <c r="C60" s="24" t="s">
        <v>293</v>
      </c>
    </row>
    <row r="61" spans="1:3" x14ac:dyDescent="0.25">
      <c r="A61" t="s">
        <v>123</v>
      </c>
      <c r="B61" t="s">
        <v>84</v>
      </c>
      <c r="C61" s="24" t="s">
        <v>289</v>
      </c>
    </row>
    <row r="62" spans="1:3" x14ac:dyDescent="0.25">
      <c r="A62" t="s">
        <v>178</v>
      </c>
      <c r="B62" t="s">
        <v>132</v>
      </c>
      <c r="C62" s="24" t="s">
        <v>286</v>
      </c>
    </row>
    <row r="63" spans="1:3" x14ac:dyDescent="0.25">
      <c r="A63" t="s">
        <v>178</v>
      </c>
      <c r="B63" t="s">
        <v>84</v>
      </c>
      <c r="C63" s="24" t="s">
        <v>282</v>
      </c>
    </row>
    <row r="64" spans="1:3" x14ac:dyDescent="0.25">
      <c r="A64" t="s">
        <v>212</v>
      </c>
      <c r="B64" t="s">
        <v>84</v>
      </c>
      <c r="C64" s="24" t="s">
        <v>279</v>
      </c>
    </row>
    <row r="65" spans="1:3" x14ac:dyDescent="0.25">
      <c r="A65" t="s">
        <v>178</v>
      </c>
      <c r="B65" t="s">
        <v>132</v>
      </c>
      <c r="C65" s="24" t="s">
        <v>275</v>
      </c>
    </row>
    <row r="66" spans="1:3" x14ac:dyDescent="0.25">
      <c r="A66" t="s">
        <v>212</v>
      </c>
      <c r="B66" t="s">
        <v>117</v>
      </c>
      <c r="C66" s="24" t="s">
        <v>272</v>
      </c>
    </row>
    <row r="67" spans="1:3" x14ac:dyDescent="0.25">
      <c r="A67" t="s">
        <v>139</v>
      </c>
      <c r="B67" t="s">
        <v>84</v>
      </c>
      <c r="C67" s="24" t="s">
        <v>268</v>
      </c>
    </row>
    <row r="68" spans="1:3" x14ac:dyDescent="0.25">
      <c r="A68" t="s">
        <v>153</v>
      </c>
      <c r="B68" t="s">
        <v>132</v>
      </c>
      <c r="C68" s="24" t="s">
        <v>265</v>
      </c>
    </row>
    <row r="69" spans="1:3" x14ac:dyDescent="0.25">
      <c r="A69" t="s">
        <v>83</v>
      </c>
      <c r="B69" t="s">
        <v>84</v>
      </c>
      <c r="C69" s="24" t="s">
        <v>261</v>
      </c>
    </row>
    <row r="70" spans="1:3" x14ac:dyDescent="0.25">
      <c r="A70" t="s">
        <v>212</v>
      </c>
      <c r="B70" t="s">
        <v>84</v>
      </c>
      <c r="C70" s="24" t="s">
        <v>257</v>
      </c>
    </row>
    <row r="71" spans="1:3" x14ac:dyDescent="0.25">
      <c r="A71" t="s">
        <v>123</v>
      </c>
      <c r="B71" t="s">
        <v>117</v>
      </c>
      <c r="C71" s="24" t="s">
        <v>253</v>
      </c>
    </row>
    <row r="72" spans="1:3" x14ac:dyDescent="0.25">
      <c r="A72" t="s">
        <v>83</v>
      </c>
      <c r="B72" t="s">
        <v>117</v>
      </c>
      <c r="C72" s="24" t="s">
        <v>249</v>
      </c>
    </row>
    <row r="73" spans="1:3" x14ac:dyDescent="0.25">
      <c r="A73" t="s">
        <v>139</v>
      </c>
      <c r="B73" t="s">
        <v>117</v>
      </c>
      <c r="C73" s="24" t="s">
        <v>246</v>
      </c>
    </row>
    <row r="74" spans="1:3" x14ac:dyDescent="0.25">
      <c r="A74" t="s">
        <v>212</v>
      </c>
      <c r="B74" t="s">
        <v>117</v>
      </c>
      <c r="C74" s="24" t="s">
        <v>243</v>
      </c>
    </row>
    <row r="75" spans="1:3" x14ac:dyDescent="0.25">
      <c r="A75" t="s">
        <v>139</v>
      </c>
      <c r="B75" t="s">
        <v>84</v>
      </c>
      <c r="C75" s="24" t="s">
        <v>240</v>
      </c>
    </row>
    <row r="76" spans="1:3" x14ac:dyDescent="0.25">
      <c r="A76" t="s">
        <v>139</v>
      </c>
      <c r="B76" t="s">
        <v>117</v>
      </c>
      <c r="C76" s="24" t="s">
        <v>236</v>
      </c>
    </row>
    <row r="77" spans="1:3" x14ac:dyDescent="0.25">
      <c r="A77" t="s">
        <v>139</v>
      </c>
      <c r="B77" t="s">
        <v>117</v>
      </c>
      <c r="C77" s="24" t="s">
        <v>233</v>
      </c>
    </row>
    <row r="78" spans="1:3" x14ac:dyDescent="0.25">
      <c r="A78" t="s">
        <v>123</v>
      </c>
      <c r="B78" t="s">
        <v>117</v>
      </c>
      <c r="C78" s="24" t="s">
        <v>229</v>
      </c>
    </row>
    <row r="79" spans="1:3" x14ac:dyDescent="0.25">
      <c r="A79" t="s">
        <v>123</v>
      </c>
      <c r="B79" t="s">
        <v>132</v>
      </c>
      <c r="C79" s="24" t="s">
        <v>226</v>
      </c>
    </row>
    <row r="80" spans="1:3" x14ac:dyDescent="0.25">
      <c r="A80" t="s">
        <v>83</v>
      </c>
      <c r="B80" t="s">
        <v>84</v>
      </c>
      <c r="C80" s="24" t="s">
        <v>223</v>
      </c>
    </row>
    <row r="81" spans="1:3" x14ac:dyDescent="0.25">
      <c r="A81" t="s">
        <v>153</v>
      </c>
      <c r="B81" t="s">
        <v>84</v>
      </c>
      <c r="C81" s="24" t="s">
        <v>219</v>
      </c>
    </row>
    <row r="82" spans="1:3" x14ac:dyDescent="0.25">
      <c r="A82" t="s">
        <v>212</v>
      </c>
      <c r="B82" t="s">
        <v>84</v>
      </c>
      <c r="C82" s="24" t="s">
        <v>215</v>
      </c>
    </row>
    <row r="83" spans="1:3" x14ac:dyDescent="0.25">
      <c r="A83" t="s">
        <v>178</v>
      </c>
      <c r="B83" t="s">
        <v>132</v>
      </c>
      <c r="C83" s="24" t="s">
        <v>211</v>
      </c>
    </row>
    <row r="84" spans="1:3" x14ac:dyDescent="0.25">
      <c r="A84" t="s">
        <v>139</v>
      </c>
      <c r="B84" t="s">
        <v>84</v>
      </c>
      <c r="C84" s="24" t="s">
        <v>207</v>
      </c>
    </row>
    <row r="85" spans="1:3" x14ac:dyDescent="0.25">
      <c r="A85" t="s">
        <v>178</v>
      </c>
      <c r="B85" t="s">
        <v>117</v>
      </c>
      <c r="C85" s="24" t="s">
        <v>203</v>
      </c>
    </row>
    <row r="86" spans="1:3" x14ac:dyDescent="0.25">
      <c r="A86" t="s">
        <v>83</v>
      </c>
      <c r="B86" t="s">
        <v>84</v>
      </c>
      <c r="C86" s="24" t="s">
        <v>199</v>
      </c>
    </row>
    <row r="87" spans="1:3" x14ac:dyDescent="0.25">
      <c r="A87" t="s">
        <v>178</v>
      </c>
      <c r="B87" t="s">
        <v>117</v>
      </c>
      <c r="C87" s="24" t="s">
        <v>195</v>
      </c>
    </row>
    <row r="88" spans="1:3" x14ac:dyDescent="0.25">
      <c r="A88" t="s">
        <v>153</v>
      </c>
      <c r="B88" t="s">
        <v>117</v>
      </c>
      <c r="C88" s="24" t="s">
        <v>192</v>
      </c>
    </row>
    <row r="89" spans="1:3" x14ac:dyDescent="0.25">
      <c r="A89" t="s">
        <v>139</v>
      </c>
      <c r="B89" t="s">
        <v>117</v>
      </c>
      <c r="C89" s="24" t="s">
        <v>190</v>
      </c>
    </row>
    <row r="90" spans="1:3" x14ac:dyDescent="0.25">
      <c r="A90" t="s">
        <v>139</v>
      </c>
      <c r="B90" t="s">
        <v>132</v>
      </c>
      <c r="C90" s="24" t="s">
        <v>186</v>
      </c>
    </row>
    <row r="91" spans="1:3" x14ac:dyDescent="0.25">
      <c r="A91" t="s">
        <v>178</v>
      </c>
      <c r="B91" t="s">
        <v>84</v>
      </c>
      <c r="C91" s="24" t="s">
        <v>183</v>
      </c>
    </row>
    <row r="92" spans="1:3" x14ac:dyDescent="0.25">
      <c r="A92" t="s">
        <v>83</v>
      </c>
      <c r="B92" t="s">
        <v>132</v>
      </c>
      <c r="C92" s="24" t="s">
        <v>177</v>
      </c>
    </row>
    <row r="93" spans="1:3" x14ac:dyDescent="0.25">
      <c r="A93" t="s">
        <v>153</v>
      </c>
      <c r="B93" t="s">
        <v>132</v>
      </c>
      <c r="C93" s="24" t="s">
        <v>174</v>
      </c>
    </row>
    <row r="94" spans="1:3" x14ac:dyDescent="0.25">
      <c r="A94" t="s">
        <v>123</v>
      </c>
      <c r="B94" t="s">
        <v>117</v>
      </c>
      <c r="C94" s="24" t="s">
        <v>170</v>
      </c>
    </row>
    <row r="95" spans="1:3" x14ac:dyDescent="0.25">
      <c r="A95" t="s">
        <v>153</v>
      </c>
      <c r="B95" t="s">
        <v>117</v>
      </c>
      <c r="C95" s="24" t="s">
        <v>167</v>
      </c>
    </row>
    <row r="96" spans="1:3" x14ac:dyDescent="0.25">
      <c r="A96" t="s">
        <v>83</v>
      </c>
      <c r="B96" t="s">
        <v>117</v>
      </c>
      <c r="C96" s="24" t="s">
        <v>161</v>
      </c>
    </row>
    <row r="97" spans="1:3" x14ac:dyDescent="0.25">
      <c r="A97" t="s">
        <v>153</v>
      </c>
      <c r="B97" t="s">
        <v>84</v>
      </c>
      <c r="C97" s="24" t="s">
        <v>157</v>
      </c>
    </row>
    <row r="98" spans="1:3" x14ac:dyDescent="0.25">
      <c r="A98" t="s">
        <v>123</v>
      </c>
      <c r="B98" t="s">
        <v>84</v>
      </c>
      <c r="C98" s="24" t="s">
        <v>152</v>
      </c>
    </row>
    <row r="99" spans="1:3" x14ac:dyDescent="0.25">
      <c r="A99" t="s">
        <v>139</v>
      </c>
      <c r="B99" t="s">
        <v>132</v>
      </c>
      <c r="C99" s="24" t="s">
        <v>148</v>
      </c>
    </row>
    <row r="100" spans="1:3" x14ac:dyDescent="0.25">
      <c r="A100" t="s">
        <v>139</v>
      </c>
      <c r="B100" t="s">
        <v>132</v>
      </c>
      <c r="C100" s="24" t="s">
        <v>145</v>
      </c>
    </row>
    <row r="101" spans="1:3" x14ac:dyDescent="0.25">
      <c r="A101" t="s">
        <v>123</v>
      </c>
      <c r="B101" t="s">
        <v>132</v>
      </c>
      <c r="C101" s="24" t="s">
        <v>138</v>
      </c>
    </row>
    <row r="102" spans="1:3" x14ac:dyDescent="0.25">
      <c r="A102" t="s">
        <v>123</v>
      </c>
      <c r="B102" t="s">
        <v>84</v>
      </c>
      <c r="C102" s="24" t="s">
        <v>131</v>
      </c>
    </row>
    <row r="103" spans="1:3" x14ac:dyDescent="0.25">
      <c r="A103" t="s">
        <v>83</v>
      </c>
      <c r="B103" t="s">
        <v>117</v>
      </c>
      <c r="C103" s="24" t="s">
        <v>122</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FormatPr defaultRowHeight="15" outlineLevelRow="0" outlineLevelCol="0" x14ac:dyDescent="55"/>
  <cols>
    <col min="1" max="1" width="80" customWidth="1"/>
    <col min="3" max="3" width="9" style="21" customWidth="1"/>
  </cols>
  <sheetData>
    <row r="1" spans="1:3" s="1" customFormat="1" x14ac:dyDescent="0.25">
      <c r="A1" s="1" t="s">
        <v>24</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91</v>
      </c>
      <c r="B5">
        <v>1</v>
      </c>
      <c r="C5" s="21">
        <v>1</v>
      </c>
      <c r="D5">
        <v>1</v>
      </c>
      <c r="E5">
        <v>0</v>
      </c>
      <c r="F5">
        <v>0</v>
      </c>
      <c r="G5">
        <v>0</v>
      </c>
      <c r="H5">
        <v>0</v>
      </c>
      <c r="I5">
        <v>0</v>
      </c>
      <c r="J5">
        <v>1</v>
      </c>
      <c r="K5">
        <v>0</v>
      </c>
      <c r="L5">
        <v>0</v>
      </c>
      <c r="M5">
        <v>0</v>
      </c>
    </row>
    <row r="6" spans="1:13" x14ac:dyDescent="0.25">
      <c r="A6" s="4" t="s">
        <v>136</v>
      </c>
      <c r="B6">
        <v>0</v>
      </c>
      <c r="C6" s="21">
        <v>0</v>
      </c>
      <c r="D6">
        <v>0</v>
      </c>
      <c r="E6">
        <v>0</v>
      </c>
      <c r="F6">
        <v>0</v>
      </c>
      <c r="G6">
        <v>0</v>
      </c>
      <c r="H6">
        <v>0</v>
      </c>
      <c r="I6">
        <v>0</v>
      </c>
      <c r="J6">
        <v>0</v>
      </c>
      <c r="K6">
        <v>0</v>
      </c>
      <c r="L6">
        <v>0</v>
      </c>
      <c r="M6">
        <v>0</v>
      </c>
    </row>
    <row r="7" spans="1:13" x14ac:dyDescent="0.25">
      <c r="A7" s="4" t="s">
        <v>156</v>
      </c>
      <c r="B7">
        <v>0</v>
      </c>
      <c r="C7" s="21">
        <v>0</v>
      </c>
      <c r="D7">
        <v>0</v>
      </c>
      <c r="E7">
        <v>0</v>
      </c>
      <c r="F7">
        <v>0</v>
      </c>
      <c r="G7">
        <v>0</v>
      </c>
      <c r="H7">
        <v>0</v>
      </c>
      <c r="I7">
        <v>0</v>
      </c>
      <c r="J7">
        <v>0</v>
      </c>
      <c r="K7">
        <v>0</v>
      </c>
      <c r="L7">
        <v>0</v>
      </c>
      <c r="M7">
        <v>0</v>
      </c>
    </row>
    <row r="8" spans="1:13" x14ac:dyDescent="0.25">
      <c r="A8" s="4" t="s">
        <v>442</v>
      </c>
      <c r="B8">
        <v>0</v>
      </c>
      <c r="C8" s="21">
        <v>0</v>
      </c>
      <c r="D8">
        <v>0</v>
      </c>
      <c r="E8">
        <v>0</v>
      </c>
      <c r="F8">
        <v>0</v>
      </c>
      <c r="G8">
        <v>0</v>
      </c>
      <c r="H8">
        <v>0</v>
      </c>
      <c r="I8">
        <v>0</v>
      </c>
      <c r="J8">
        <v>0</v>
      </c>
      <c r="K8">
        <v>0</v>
      </c>
      <c r="L8">
        <v>0</v>
      </c>
      <c r="M8">
        <v>0</v>
      </c>
    </row>
    <row r="9" spans="1:13" x14ac:dyDescent="0.25">
      <c r="A9" t="s">
        <v>514</v>
      </c>
      <c r="B9">
        <f>SUBTOTAL(109,Answer_Q11_0_0[Total])</f>
      </c>
      <c r="C9" s="21"/>
      <c r="D9">
        <f>SUBTOTAL(109,Answer_Q11_0_0[Homme])</f>
      </c>
      <c r="E9">
        <f>SUBTOTAL(109,Answer_Q11_0_0[Femme])</f>
      </c>
      <c r="F9">
        <f>SUBTOTAL(109,Answer_Q11_0_0[Autre])</f>
      </c>
      <c r="G9">
        <f>SUBTOTAL(109,Answer_Q11_0_0[0-17])</f>
      </c>
      <c r="H9">
        <f>SUBTOTAL(109,Answer_Q11_0_0[18-25])</f>
      </c>
      <c r="I9">
        <f>SUBTOTAL(109,Answer_Q11_0_0[26-35])</f>
      </c>
      <c r="J9">
        <f>SUBTOTAL(109,Answer_Q11_0_0[36-45])</f>
      </c>
      <c r="K9">
        <f>SUBTOTAL(109,Answer_Q11_0_0[46-55])</f>
      </c>
      <c r="L9">
        <f>SUBTOTAL(109,Answer_Q11_0_0[56-65])</f>
      </c>
      <c r="M9">
        <f>SUBTOTAL(109,Answer_Q11_0_0[66-120])</f>
      </c>
    </row>
  </sheetData>
  <hyperlinks>
    <hyperlink ref="A2" r:id="rId1" location="#'Table of Contents'!A1"/>
  </hyperlinks>
  <pageMargins left="0.7" right="0.7" top="0.75" bottom="0.75" header="0.3" footer="0.3"/>
  <pageSetup orientation="portrait" horizontalDpi="4294967295" verticalDpi="4294967295" scale="100" fitToWidth="1" fitToHeight="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
  <sheetFormatPr defaultRowHeight="15" outlineLevelRow="0" outlineLevelCol="0" x14ac:dyDescent="55"/>
  <cols>
    <col min="1" max="1" width="5" customWidth="1"/>
    <col min="2" max="2" width="32" style="4" customWidth="1"/>
    <col min="3" max="3" width="55" style="4" customWidth="1"/>
    <col min="4" max="5" width="14" customWidth="1"/>
    <col min="6" max="6" width="13" customWidth="1"/>
    <col min="7" max="7" width="15" customWidth="1"/>
    <col min="8" max="51" width="12" customWidth="1"/>
  </cols>
  <sheetData>
    <row r="1" spans="1:3" s="1" customFormat="1" x14ac:dyDescent="0.25">
      <c r="A1" s="1" t="s">
        <v>27</v>
      </c>
      <c r="B1" s="26"/>
      <c r="C1" s="26"/>
    </row>
    <row r="2" spans="1:3" x14ac:dyDescent="0.25">
      <c r="A2" s="3" t="s">
        <v>29</v>
      </c>
      <c r="B2" s="4"/>
      <c r="C2" s="4"/>
    </row>
    <row r="4" ht="32" customHeight="1" spans="1:51" x14ac:dyDescent="0.25">
      <c r="A4" s="27" t="s">
        <v>684</v>
      </c>
      <c r="B4" s="9" t="s">
        <v>685</v>
      </c>
      <c r="C4" s="9" t="s">
        <v>686</v>
      </c>
      <c r="D4" s="27" t="s">
        <v>687</v>
      </c>
      <c r="E4" s="27" t="s">
        <v>688</v>
      </c>
      <c r="F4" s="27" t="s">
        <v>689</v>
      </c>
      <c r="G4" s="27" t="s">
        <v>690</v>
      </c>
      <c r="H4" s="27" t="s">
        <v>691</v>
      </c>
      <c r="I4" s="27" t="s">
        <v>692</v>
      </c>
      <c r="J4" s="27" t="s">
        <v>693</v>
      </c>
      <c r="K4" s="27" t="s">
        <v>694</v>
      </c>
      <c r="L4" s="27" t="s">
        <v>695</v>
      </c>
      <c r="M4" s="27" t="s">
        <v>696</v>
      </c>
      <c r="N4" s="27" t="s">
        <v>697</v>
      </c>
      <c r="O4" s="27" t="s">
        <v>698</v>
      </c>
      <c r="P4" s="27" t="s">
        <v>699</v>
      </c>
      <c r="Q4" s="27" t="s">
        <v>700</v>
      </c>
      <c r="R4" s="27" t="s">
        <v>701</v>
      </c>
      <c r="S4" s="27" t="s">
        <v>702</v>
      </c>
      <c r="T4" s="27" t="s">
        <v>703</v>
      </c>
      <c r="U4" s="27" t="s">
        <v>704</v>
      </c>
      <c r="V4" s="27" t="s">
        <v>705</v>
      </c>
      <c r="W4" s="27" t="s">
        <v>706</v>
      </c>
      <c r="X4" s="27" t="s">
        <v>707</v>
      </c>
      <c r="Y4" s="27" t="s">
        <v>708</v>
      </c>
      <c r="Z4" s="27" t="s">
        <v>709</v>
      </c>
      <c r="AA4" s="27" t="s">
        <v>710</v>
      </c>
      <c r="AB4" s="27" t="s">
        <v>711</v>
      </c>
      <c r="AC4" s="27" t="s">
        <v>712</v>
      </c>
      <c r="AD4" s="27" t="s">
        <v>713</v>
      </c>
      <c r="AE4" s="27" t="s">
        <v>714</v>
      </c>
      <c r="AF4" s="27" t="s">
        <v>715</v>
      </c>
      <c r="AG4" s="27" t="s">
        <v>716</v>
      </c>
      <c r="AH4" s="27" t="s">
        <v>717</v>
      </c>
      <c r="AI4" s="27" t="s">
        <v>718</v>
      </c>
      <c r="AJ4" s="27" t="s">
        <v>719</v>
      </c>
      <c r="AK4" s="27" t="s">
        <v>720</v>
      </c>
      <c r="AL4" s="27" t="s">
        <v>721</v>
      </c>
      <c r="AM4" s="27" t="s">
        <v>722</v>
      </c>
      <c r="AN4" s="27" t="s">
        <v>723</v>
      </c>
      <c r="AO4" s="27" t="s">
        <v>724</v>
      </c>
      <c r="AP4" s="27" t="s">
        <v>725</v>
      </c>
      <c r="AQ4" s="27" t="s">
        <v>726</v>
      </c>
      <c r="AR4" s="27" t="s">
        <v>727</v>
      </c>
      <c r="AS4" s="27" t="s">
        <v>728</v>
      </c>
      <c r="AT4" s="27" t="s">
        <v>729</v>
      </c>
      <c r="AU4" s="27" t="s">
        <v>730</v>
      </c>
      <c r="AV4" s="27" t="s">
        <v>731</v>
      </c>
      <c r="AW4" s="27" t="s">
        <v>732</v>
      </c>
      <c r="AX4" s="27" t="s">
        <v>733</v>
      </c>
      <c r="AY4" s="27" t="s">
        <v>734</v>
      </c>
    </row>
    <row r="5" spans="1:51" x14ac:dyDescent="0.25">
      <c r="A5">
        <v>1</v>
      </c>
      <c r="B5" s="4" t="s">
        <v>735</v>
      </c>
      <c r="C5" s="4" t="s">
        <v>87</v>
      </c>
      <c r="D5">
        <v>1</v>
      </c>
      <c r="E5">
        <v>0</v>
      </c>
      <c r="F5" s="21">
        <v>1</v>
      </c>
      <c r="G5">
        <v>1</v>
      </c>
      <c r="H5">
        <v>1</v>
      </c>
      <c r="I5">
        <v>0</v>
      </c>
      <c r="J5">
        <v>0</v>
      </c>
      <c r="K5">
        <v>0</v>
      </c>
      <c r="L5">
        <v>1</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1</v>
      </c>
      <c r="AK5">
        <v>0</v>
      </c>
      <c r="AL5">
        <v>0</v>
      </c>
      <c r="AM5">
        <v>0</v>
      </c>
      <c r="AN5">
        <v>0</v>
      </c>
      <c r="AO5">
        <v>0</v>
      </c>
      <c r="AP5">
        <v>0</v>
      </c>
      <c r="AQ5">
        <v>0</v>
      </c>
      <c r="AR5">
        <v>0</v>
      </c>
      <c r="AS5">
        <v>0</v>
      </c>
      <c r="AT5">
        <v>0</v>
      </c>
      <c r="AU5">
        <v>0</v>
      </c>
      <c r="AV5">
        <v>0</v>
      </c>
      <c r="AW5">
        <v>0</v>
      </c>
      <c r="AX5">
        <v>0</v>
      </c>
      <c r="AY5">
        <v>0</v>
      </c>
    </row>
    <row r="6" spans="1:51" x14ac:dyDescent="0.25">
      <c r="A6">
        <v>2</v>
      </c>
      <c r="B6" s="4" t="s">
        <v>736</v>
      </c>
      <c r="C6" s="4" t="s">
        <v>87</v>
      </c>
      <c r="D6">
        <v>0</v>
      </c>
      <c r="E6">
        <v>0</v>
      </c>
      <c r="F6" s="21">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row>
    <row r="7" spans="1:51" x14ac:dyDescent="0.25">
      <c r="A7">
        <v>3</v>
      </c>
      <c r="B7" s="4" t="s">
        <v>81</v>
      </c>
      <c r="C7" s="4" t="s">
        <v>737</v>
      </c>
      <c r="D7">
        <v>0</v>
      </c>
      <c r="E7">
        <v>0</v>
      </c>
      <c r="F7" s="21">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row>
    <row r="9" ht="28" customHeight="1" spans="1:6" x14ac:dyDescent="0.25">
      <c r="A9" s="27" t="s">
        <v>684</v>
      </c>
      <c r="B9" s="9" t="s">
        <v>685</v>
      </c>
      <c r="C9" s="9" t="s">
        <v>515</v>
      </c>
      <c r="D9" s="27" t="s">
        <v>516</v>
      </c>
      <c r="E9" s="27" t="s">
        <v>33</v>
      </c>
      <c r="F9" s="27" t="s">
        <v>517</v>
      </c>
    </row>
    <row r="10" spans="1:6" x14ac:dyDescent="0.25">
      <c r="A10" t="s">
        <v>87</v>
      </c>
      <c r="B10" s="4" t="s">
        <v>738</v>
      </c>
      <c r="C10" s="4" t="s">
        <v>87</v>
      </c>
      <c r="D10" s="24" t="s">
        <v>87</v>
      </c>
      <c r="E10" s="24" t="s">
        <v>87</v>
      </c>
      <c r="F10" s="28" t="s">
        <v>87</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3"/>
  <sheetFormatPr defaultRowHeight="15" outlineLevelRow="0" outlineLevelCol="0" x14ac:dyDescent="55"/>
  <cols>
    <col min="1" max="1" width="28" style="5" customWidth="1"/>
    <col min="2" max="2" width="12" customWidth="1"/>
    <col min="3" max="3" width="18" customWidth="1"/>
    <col min="4" max="4" width="24" customWidth="1"/>
    <col min="5" max="5" width="18" customWidth="1"/>
    <col min="6" max="53" width="45" customWidth="1"/>
  </cols>
  <sheetData>
    <row r="1" spans="1:1" s="1" customFormat="1" x14ac:dyDescent="0.25">
      <c r="A1" s="6" t="s">
        <v>28</v>
      </c>
    </row>
    <row r="2" spans="1:1" x14ac:dyDescent="0.25">
      <c r="A2" s="7" t="s">
        <v>29</v>
      </c>
    </row>
    <row r="4" spans="1:53" x14ac:dyDescent="0.25">
      <c r="A4" s="8" t="s">
        <v>30</v>
      </c>
      <c r="B4" s="9" t="s">
        <v>31</v>
      </c>
      <c r="C4" s="9" t="s">
        <v>32</v>
      </c>
      <c r="D4" s="9" t="s">
        <v>33</v>
      </c>
      <c r="E4" s="9" t="s">
        <v>34</v>
      </c>
      <c r="F4" s="9" t="s">
        <v>35</v>
      </c>
      <c r="G4" s="9" t="s">
        <v>36</v>
      </c>
      <c r="H4" s="9" t="s">
        <v>37</v>
      </c>
      <c r="I4" s="9" t="s">
        <v>38</v>
      </c>
      <c r="J4" s="9" t="s">
        <v>39</v>
      </c>
      <c r="K4" s="9" t="s">
        <v>40</v>
      </c>
      <c r="L4" s="9" t="s">
        <v>41</v>
      </c>
      <c r="M4" s="9" t="s">
        <v>42</v>
      </c>
      <c r="N4" s="9" t="s">
        <v>43</v>
      </c>
      <c r="O4" s="9" t="s">
        <v>44</v>
      </c>
      <c r="P4" s="9" t="s">
        <v>45</v>
      </c>
      <c r="Q4" s="9" t="s">
        <v>46</v>
      </c>
      <c r="R4" s="9" t="s">
        <v>47</v>
      </c>
      <c r="S4" s="9" t="s">
        <v>48</v>
      </c>
      <c r="T4" s="9" t="s">
        <v>49</v>
      </c>
      <c r="U4" s="9" t="s">
        <v>50</v>
      </c>
      <c r="V4" s="9" t="s">
        <v>51</v>
      </c>
      <c r="W4" s="9" t="s">
        <v>52</v>
      </c>
      <c r="X4" s="9" t="s">
        <v>53</v>
      </c>
      <c r="Y4" s="9" t="s">
        <v>54</v>
      </c>
      <c r="Z4" s="9" t="s">
        <v>55</v>
      </c>
      <c r="AA4" s="9" t="s">
        <v>56</v>
      </c>
      <c r="AB4" s="9" t="s">
        <v>57</v>
      </c>
      <c r="AC4" s="9" t="s">
        <v>58</v>
      </c>
      <c r="AD4" s="9" t="s">
        <v>59</v>
      </c>
      <c r="AE4" s="9" t="s">
        <v>60</v>
      </c>
      <c r="AF4" s="9" t="s">
        <v>61</v>
      </c>
      <c r="AG4" s="9" t="s">
        <v>62</v>
      </c>
      <c r="AH4" s="9" t="s">
        <v>63</v>
      </c>
      <c r="AI4" s="9" t="s">
        <v>64</v>
      </c>
      <c r="AJ4" s="9" t="s">
        <v>65</v>
      </c>
      <c r="AK4" s="9" t="s">
        <v>66</v>
      </c>
      <c r="AL4" s="9" t="s">
        <v>67</v>
      </c>
      <c r="AM4" s="9" t="s">
        <v>68</v>
      </c>
      <c r="AN4" s="9" t="s">
        <v>69</v>
      </c>
      <c r="AO4" s="9" t="s">
        <v>70</v>
      </c>
      <c r="AP4" s="9" t="s">
        <v>71</v>
      </c>
      <c r="AQ4" s="9" t="s">
        <v>72</v>
      </c>
      <c r="AR4" s="9" t="s">
        <v>73</v>
      </c>
      <c r="AS4" s="9" t="s">
        <v>74</v>
      </c>
      <c r="AT4" s="9" t="s">
        <v>75</v>
      </c>
      <c r="AU4" s="9" t="s">
        <v>76</v>
      </c>
      <c r="AV4" s="9" t="s">
        <v>77</v>
      </c>
      <c r="AW4" s="9" t="s">
        <v>78</v>
      </c>
      <c r="AX4" s="9" t="s">
        <v>79</v>
      </c>
      <c r="AY4" s="9" t="s">
        <v>80</v>
      </c>
      <c r="AZ4" s="9" t="s">
        <v>81</v>
      </c>
      <c r="BA4" s="9" t="s">
        <v>82</v>
      </c>
    </row>
    <row r="5" spans="1:53" x14ac:dyDescent="0.25">
      <c r="A5" s="5">
        <v>46142.81634259259</v>
      </c>
      <c r="B5">
        <v>63</v>
      </c>
      <c r="C5" t="s">
        <v>83</v>
      </c>
      <c r="D5" t="s">
        <v>84</v>
      </c>
      <c r="E5" t="s">
        <v>85</v>
      </c>
      <c r="F5" t="s">
        <v>86</v>
      </c>
      <c r="G5" t="s">
        <v>87</v>
      </c>
      <c r="H5" t="s">
        <v>88</v>
      </c>
      <c r="I5" t="s">
        <v>87</v>
      </c>
      <c r="J5" t="s">
        <v>87</v>
      </c>
      <c r="K5" t="s">
        <v>87</v>
      </c>
      <c r="L5" t="s">
        <v>87</v>
      </c>
      <c r="M5" t="s">
        <v>89</v>
      </c>
      <c r="N5" t="s">
        <v>87</v>
      </c>
      <c r="O5" t="s">
        <v>87</v>
      </c>
      <c r="P5" t="s">
        <v>87</v>
      </c>
      <c r="Q5" t="s">
        <v>87</v>
      </c>
      <c r="R5" t="s">
        <v>87</v>
      </c>
      <c r="S5" t="s">
        <v>90</v>
      </c>
      <c r="T5" t="s">
        <v>87</v>
      </c>
      <c r="U5" t="s">
        <v>87</v>
      </c>
      <c r="V5" t="s">
        <v>87</v>
      </c>
      <c r="W5" t="s">
        <v>87</v>
      </c>
      <c r="X5" t="s">
        <v>87</v>
      </c>
      <c r="Y5" t="s">
        <v>87</v>
      </c>
      <c r="Z5" t="s">
        <v>87</v>
      </c>
      <c r="AA5" t="s">
        <v>87</v>
      </c>
      <c r="AB5" t="s">
        <v>87</v>
      </c>
      <c r="AC5" t="s">
        <v>87</v>
      </c>
      <c r="AD5" t="s">
        <v>87</v>
      </c>
      <c r="AE5" t="s">
        <v>87</v>
      </c>
      <c r="AF5" t="s">
        <v>87</v>
      </c>
      <c r="AG5" t="s">
        <v>87</v>
      </c>
      <c r="AH5" t="s">
        <v>87</v>
      </c>
      <c r="AI5" t="s">
        <v>87</v>
      </c>
      <c r="AJ5" t="s">
        <v>87</v>
      </c>
      <c r="AK5" t="s">
        <v>87</v>
      </c>
      <c r="AL5" t="s">
        <v>87</v>
      </c>
      <c r="AM5" t="s">
        <v>87</v>
      </c>
      <c r="AN5" t="s">
        <v>87</v>
      </c>
      <c r="AO5" t="s">
        <v>87</v>
      </c>
      <c r="AP5" t="s">
        <v>87</v>
      </c>
      <c r="AQ5" t="s">
        <v>87</v>
      </c>
      <c r="AR5" t="s">
        <v>87</v>
      </c>
      <c r="AS5" t="s">
        <v>91</v>
      </c>
      <c r="AT5" t="s">
        <v>87</v>
      </c>
      <c r="AU5" t="s">
        <v>87</v>
      </c>
      <c r="AV5" t="s">
        <v>87</v>
      </c>
      <c r="AW5" t="s">
        <v>87</v>
      </c>
      <c r="AX5" t="s">
        <v>87</v>
      </c>
      <c r="AY5" t="s">
        <v>87</v>
      </c>
      <c r="AZ5" t="s">
        <v>87</v>
      </c>
      <c r="BA5" t="s">
        <v>87</v>
      </c>
    </row>
    <row r="6" spans="1:53" x14ac:dyDescent="0.25">
      <c r="A6" s="5">
        <v>46134.75767361111</v>
      </c>
      <c r="B6">
        <v>6276</v>
      </c>
      <c r="C6" t="s">
        <v>83</v>
      </c>
      <c r="D6" t="s">
        <v>84</v>
      </c>
      <c r="E6" t="s">
        <v>92</v>
      </c>
      <c r="F6" t="s">
        <v>88</v>
      </c>
      <c r="G6" t="s">
        <v>86</v>
      </c>
      <c r="H6" t="s">
        <v>93</v>
      </c>
      <c r="I6" t="s">
        <v>86</v>
      </c>
      <c r="J6" t="s">
        <v>93</v>
      </c>
      <c r="K6" t="s">
        <v>87</v>
      </c>
      <c r="L6" t="s">
        <v>94</v>
      </c>
      <c r="M6" t="s">
        <v>89</v>
      </c>
      <c r="N6" t="s">
        <v>95</v>
      </c>
      <c r="O6" t="s">
        <v>87</v>
      </c>
      <c r="P6" t="s">
        <v>87</v>
      </c>
      <c r="Q6" t="s">
        <v>96</v>
      </c>
      <c r="R6" t="s">
        <v>87</v>
      </c>
      <c r="S6" t="s">
        <v>97</v>
      </c>
      <c r="T6" t="s">
        <v>87</v>
      </c>
      <c r="U6" t="s">
        <v>98</v>
      </c>
      <c r="V6" t="s">
        <v>99</v>
      </c>
      <c r="W6" t="s">
        <v>87</v>
      </c>
      <c r="X6" t="s">
        <v>100</v>
      </c>
      <c r="Y6" t="s">
        <v>87</v>
      </c>
      <c r="Z6" t="s">
        <v>87</v>
      </c>
      <c r="AA6" t="s">
        <v>87</v>
      </c>
      <c r="AB6" t="s">
        <v>101</v>
      </c>
      <c r="AC6" t="s">
        <v>87</v>
      </c>
      <c r="AD6" t="s">
        <v>87</v>
      </c>
      <c r="AE6" t="s">
        <v>87</v>
      </c>
      <c r="AF6" t="s">
        <v>102</v>
      </c>
      <c r="AG6" t="s">
        <v>103</v>
      </c>
      <c r="AH6" t="s">
        <v>87</v>
      </c>
      <c r="AI6" t="s">
        <v>87</v>
      </c>
      <c r="AJ6" t="s">
        <v>87</v>
      </c>
      <c r="AK6" t="s">
        <v>91</v>
      </c>
      <c r="AL6" t="s">
        <v>104</v>
      </c>
      <c r="AM6" t="s">
        <v>105</v>
      </c>
      <c r="AN6" t="s">
        <v>106</v>
      </c>
      <c r="AO6" t="s">
        <v>107</v>
      </c>
      <c r="AP6" t="s">
        <v>108</v>
      </c>
      <c r="AQ6" t="s">
        <v>109</v>
      </c>
      <c r="AR6" t="s">
        <v>87</v>
      </c>
      <c r="AS6" t="s">
        <v>87</v>
      </c>
      <c r="AT6" t="s">
        <v>87</v>
      </c>
      <c r="AU6" t="s">
        <v>87</v>
      </c>
      <c r="AV6" t="s">
        <v>91</v>
      </c>
      <c r="AW6" t="s">
        <v>87</v>
      </c>
      <c r="AX6" t="s">
        <v>87</v>
      </c>
      <c r="AY6" t="s">
        <v>87</v>
      </c>
      <c r="AZ6" t="s">
        <v>87</v>
      </c>
      <c r="BA6" t="s">
        <v>87</v>
      </c>
    </row>
    <row r="7" spans="1:53" x14ac:dyDescent="0.25">
      <c r="A7" s="5">
        <v>46108.55403935185</v>
      </c>
      <c r="B7">
        <v>4</v>
      </c>
      <c r="C7" t="s">
        <v>83</v>
      </c>
      <c r="D7" t="s">
        <v>84</v>
      </c>
      <c r="E7" t="s">
        <v>110</v>
      </c>
      <c r="F7" t="s">
        <v>86</v>
      </c>
      <c r="G7" t="s">
        <v>111</v>
      </c>
      <c r="H7" t="s">
        <v>86</v>
      </c>
      <c r="I7" t="s">
        <v>88</v>
      </c>
      <c r="J7" t="s">
        <v>93</v>
      </c>
      <c r="K7" t="s">
        <v>87</v>
      </c>
      <c r="L7" t="s">
        <v>87</v>
      </c>
      <c r="M7" t="s">
        <v>87</v>
      </c>
      <c r="N7" t="s">
        <v>87</v>
      </c>
      <c r="O7" t="s">
        <v>112</v>
      </c>
      <c r="P7" t="s">
        <v>87</v>
      </c>
      <c r="Q7" t="s">
        <v>87</v>
      </c>
      <c r="R7" t="s">
        <v>113</v>
      </c>
      <c r="S7" t="s">
        <v>114</v>
      </c>
      <c r="T7" t="s">
        <v>87</v>
      </c>
      <c r="U7" t="s">
        <v>115</v>
      </c>
      <c r="V7" t="s">
        <v>87</v>
      </c>
      <c r="W7" t="s">
        <v>87</v>
      </c>
      <c r="X7" t="s">
        <v>87</v>
      </c>
      <c r="Y7" t="s">
        <v>87</v>
      </c>
      <c r="Z7" t="s">
        <v>87</v>
      </c>
      <c r="AA7" t="s">
        <v>116</v>
      </c>
      <c r="AB7" t="s">
        <v>87</v>
      </c>
      <c r="AC7" t="s">
        <v>87</v>
      </c>
      <c r="AD7" t="s">
        <v>87</v>
      </c>
      <c r="AE7" t="s">
        <v>87</v>
      </c>
      <c r="AF7" t="s">
        <v>87</v>
      </c>
      <c r="AG7" t="s">
        <v>87</v>
      </c>
      <c r="AH7" t="s">
        <v>87</v>
      </c>
      <c r="AI7" t="s">
        <v>87</v>
      </c>
      <c r="AJ7" t="s">
        <v>87</v>
      </c>
      <c r="AK7" t="s">
        <v>87</v>
      </c>
      <c r="AL7" t="s">
        <v>87</v>
      </c>
      <c r="AM7" t="s">
        <v>87</v>
      </c>
      <c r="AN7" t="s">
        <v>87</v>
      </c>
      <c r="AO7" t="s">
        <v>87</v>
      </c>
      <c r="AP7" t="s">
        <v>87</v>
      </c>
      <c r="AQ7" t="s">
        <v>87</v>
      </c>
      <c r="AR7" t="s">
        <v>87</v>
      </c>
      <c r="AS7" t="s">
        <v>87</v>
      </c>
      <c r="AT7" t="s">
        <v>87</v>
      </c>
      <c r="AU7" t="s">
        <v>87</v>
      </c>
      <c r="AV7" t="s">
        <v>87</v>
      </c>
      <c r="AW7" t="s">
        <v>87</v>
      </c>
      <c r="AX7" t="s">
        <v>87</v>
      </c>
      <c r="AY7" t="s">
        <v>87</v>
      </c>
      <c r="AZ7" t="s">
        <v>87</v>
      </c>
      <c r="BA7" t="s">
        <v>87</v>
      </c>
    </row>
    <row r="8" spans="1:53" x14ac:dyDescent="0.25">
      <c r="A8" s="5">
        <v>45917.65298611111</v>
      </c>
      <c r="B8">
        <v>26960</v>
      </c>
      <c r="C8" t="s">
        <v>83</v>
      </c>
      <c r="D8" t="s">
        <v>117</v>
      </c>
      <c r="E8" t="s">
        <v>118</v>
      </c>
      <c r="F8" t="s">
        <v>88</v>
      </c>
      <c r="G8" t="s">
        <v>88</v>
      </c>
      <c r="H8" t="s">
        <v>93</v>
      </c>
      <c r="I8" t="s">
        <v>93</v>
      </c>
      <c r="J8" t="s">
        <v>86</v>
      </c>
      <c r="K8" t="s">
        <v>87</v>
      </c>
      <c r="L8" t="s">
        <v>94</v>
      </c>
      <c r="M8" t="s">
        <v>89</v>
      </c>
      <c r="N8" t="s">
        <v>87</v>
      </c>
      <c r="O8" t="s">
        <v>112</v>
      </c>
      <c r="P8" t="s">
        <v>87</v>
      </c>
      <c r="Q8" t="s">
        <v>87</v>
      </c>
      <c r="R8" t="s">
        <v>87</v>
      </c>
      <c r="S8" t="s">
        <v>97</v>
      </c>
      <c r="T8" t="s">
        <v>87</v>
      </c>
      <c r="U8" t="s">
        <v>87</v>
      </c>
      <c r="V8" t="s">
        <v>87</v>
      </c>
      <c r="W8" t="s">
        <v>119</v>
      </c>
      <c r="X8" t="s">
        <v>87</v>
      </c>
      <c r="Y8" t="s">
        <v>87</v>
      </c>
      <c r="Z8" t="s">
        <v>87</v>
      </c>
      <c r="AA8" t="s">
        <v>87</v>
      </c>
      <c r="AB8" t="s">
        <v>87</v>
      </c>
      <c r="AC8" t="s">
        <v>120</v>
      </c>
      <c r="AD8" t="s">
        <v>87</v>
      </c>
      <c r="AE8" t="s">
        <v>87</v>
      </c>
      <c r="AF8" t="s">
        <v>121</v>
      </c>
      <c r="AG8" t="s">
        <v>121</v>
      </c>
      <c r="AH8" t="s">
        <v>103</v>
      </c>
      <c r="AI8" t="s">
        <v>121</v>
      </c>
      <c r="AJ8" t="s">
        <v>87</v>
      </c>
      <c r="AK8" t="s">
        <v>91</v>
      </c>
      <c r="AL8" t="s">
        <v>87</v>
      </c>
      <c r="AM8" t="s">
        <v>87</v>
      </c>
      <c r="AN8" t="s">
        <v>87</v>
      </c>
      <c r="AO8" t="s">
        <v>87</v>
      </c>
      <c r="AP8" t="s">
        <v>87</v>
      </c>
      <c r="AQ8" t="s">
        <v>87</v>
      </c>
      <c r="AR8" t="s">
        <v>122</v>
      </c>
      <c r="AS8" t="s">
        <v>87</v>
      </c>
      <c r="AT8" t="s">
        <v>87</v>
      </c>
      <c r="AU8" t="s">
        <v>87</v>
      </c>
      <c r="AV8" t="s">
        <v>87</v>
      </c>
      <c r="AW8" t="s">
        <v>87</v>
      </c>
      <c r="AX8" t="s">
        <v>87</v>
      </c>
      <c r="AY8" t="s">
        <v>87</v>
      </c>
      <c r="AZ8" t="s">
        <v>87</v>
      </c>
      <c r="BA8" t="s">
        <v>87</v>
      </c>
    </row>
    <row r="9" spans="1:53" x14ac:dyDescent="0.25">
      <c r="A9" s="5">
        <v>45917.65295138889</v>
      </c>
      <c r="B9">
        <v>26959</v>
      </c>
      <c r="C9" t="s">
        <v>123</v>
      </c>
      <c r="D9" t="s">
        <v>84</v>
      </c>
      <c r="E9" t="s">
        <v>124</v>
      </c>
      <c r="F9" t="s">
        <v>86</v>
      </c>
      <c r="G9" t="s">
        <v>125</v>
      </c>
      <c r="H9" t="s">
        <v>86</v>
      </c>
      <c r="I9" t="s">
        <v>125</v>
      </c>
      <c r="J9" t="s">
        <v>125</v>
      </c>
      <c r="K9" t="s">
        <v>87</v>
      </c>
      <c r="L9" t="s">
        <v>94</v>
      </c>
      <c r="M9" t="s">
        <v>89</v>
      </c>
      <c r="N9" t="s">
        <v>95</v>
      </c>
      <c r="O9" t="s">
        <v>87</v>
      </c>
      <c r="P9" t="s">
        <v>87</v>
      </c>
      <c r="Q9" t="s">
        <v>87</v>
      </c>
      <c r="R9" t="s">
        <v>126</v>
      </c>
      <c r="S9" t="s">
        <v>97</v>
      </c>
      <c r="T9" t="s">
        <v>87</v>
      </c>
      <c r="U9" t="s">
        <v>87</v>
      </c>
      <c r="V9" t="s">
        <v>99</v>
      </c>
      <c r="W9" t="s">
        <v>119</v>
      </c>
      <c r="X9" t="s">
        <v>100</v>
      </c>
      <c r="Y9" t="s">
        <v>127</v>
      </c>
      <c r="Z9" t="s">
        <v>128</v>
      </c>
      <c r="AA9" t="s">
        <v>87</v>
      </c>
      <c r="AB9" t="s">
        <v>87</v>
      </c>
      <c r="AC9" t="s">
        <v>120</v>
      </c>
      <c r="AD9" t="s">
        <v>87</v>
      </c>
      <c r="AE9" t="s">
        <v>87</v>
      </c>
      <c r="AF9" t="s">
        <v>103</v>
      </c>
      <c r="AG9" t="s">
        <v>129</v>
      </c>
      <c r="AH9" t="s">
        <v>130</v>
      </c>
      <c r="AI9" t="s">
        <v>121</v>
      </c>
      <c r="AJ9" t="s">
        <v>87</v>
      </c>
      <c r="AK9" t="s">
        <v>91</v>
      </c>
      <c r="AL9" t="s">
        <v>87</v>
      </c>
      <c r="AM9" t="s">
        <v>87</v>
      </c>
      <c r="AN9" t="s">
        <v>87</v>
      </c>
      <c r="AO9" t="s">
        <v>87</v>
      </c>
      <c r="AP9" t="s">
        <v>87</v>
      </c>
      <c r="AQ9" t="s">
        <v>87</v>
      </c>
      <c r="AR9" t="s">
        <v>131</v>
      </c>
      <c r="AS9" t="s">
        <v>87</v>
      </c>
      <c r="AT9" t="s">
        <v>87</v>
      </c>
      <c r="AU9" t="s">
        <v>87</v>
      </c>
      <c r="AV9" t="s">
        <v>87</v>
      </c>
      <c r="AW9" t="s">
        <v>87</v>
      </c>
      <c r="AX9" t="s">
        <v>87</v>
      </c>
      <c r="AY9" t="s">
        <v>87</v>
      </c>
      <c r="AZ9" t="s">
        <v>87</v>
      </c>
      <c r="BA9" t="s">
        <v>87</v>
      </c>
    </row>
    <row r="10" spans="1:53" x14ac:dyDescent="0.25">
      <c r="A10" s="5">
        <v>45917.65292824074</v>
      </c>
      <c r="B10">
        <v>26958</v>
      </c>
      <c r="C10" t="s">
        <v>123</v>
      </c>
      <c r="D10" t="s">
        <v>132</v>
      </c>
      <c r="E10" t="s">
        <v>133</v>
      </c>
      <c r="F10" t="s">
        <v>93</v>
      </c>
      <c r="G10" t="s">
        <v>86</v>
      </c>
      <c r="H10" t="s">
        <v>93</v>
      </c>
      <c r="I10" t="s">
        <v>88</v>
      </c>
      <c r="J10" t="s">
        <v>125</v>
      </c>
      <c r="K10" t="s">
        <v>87</v>
      </c>
      <c r="L10" t="s">
        <v>87</v>
      </c>
      <c r="M10" t="s">
        <v>89</v>
      </c>
      <c r="N10" t="s">
        <v>87</v>
      </c>
      <c r="O10" t="s">
        <v>87</v>
      </c>
      <c r="P10" t="s">
        <v>87</v>
      </c>
      <c r="Q10" t="s">
        <v>87</v>
      </c>
      <c r="R10" t="s">
        <v>134</v>
      </c>
      <c r="S10" t="s">
        <v>114</v>
      </c>
      <c r="T10" t="s">
        <v>87</v>
      </c>
      <c r="U10" t="s">
        <v>87</v>
      </c>
      <c r="V10" t="s">
        <v>87</v>
      </c>
      <c r="W10" t="s">
        <v>119</v>
      </c>
      <c r="X10" t="s">
        <v>87</v>
      </c>
      <c r="Y10" t="s">
        <v>127</v>
      </c>
      <c r="Z10" t="s">
        <v>128</v>
      </c>
      <c r="AA10" t="s">
        <v>87</v>
      </c>
      <c r="AB10" t="s">
        <v>87</v>
      </c>
      <c r="AC10" t="s">
        <v>135</v>
      </c>
      <c r="AD10" t="s">
        <v>87</v>
      </c>
      <c r="AE10" t="s">
        <v>87</v>
      </c>
      <c r="AF10" t="s">
        <v>121</v>
      </c>
      <c r="AG10" t="s">
        <v>129</v>
      </c>
      <c r="AH10" t="s">
        <v>129</v>
      </c>
      <c r="AI10" t="s">
        <v>121</v>
      </c>
      <c r="AJ10" t="s">
        <v>87</v>
      </c>
      <c r="AK10" t="s">
        <v>136</v>
      </c>
      <c r="AL10" t="s">
        <v>87</v>
      </c>
      <c r="AM10" t="s">
        <v>87</v>
      </c>
      <c r="AN10" t="s">
        <v>87</v>
      </c>
      <c r="AO10" t="s">
        <v>87</v>
      </c>
      <c r="AP10" t="s">
        <v>87</v>
      </c>
      <c r="AQ10" t="s">
        <v>137</v>
      </c>
      <c r="AR10" t="s">
        <v>138</v>
      </c>
      <c r="AS10" t="s">
        <v>87</v>
      </c>
      <c r="AT10" t="s">
        <v>87</v>
      </c>
      <c r="AU10" t="s">
        <v>87</v>
      </c>
      <c r="AV10" t="s">
        <v>87</v>
      </c>
      <c r="AW10" t="s">
        <v>87</v>
      </c>
      <c r="AX10" t="s">
        <v>87</v>
      </c>
      <c r="AY10" t="s">
        <v>87</v>
      </c>
      <c r="AZ10" t="s">
        <v>87</v>
      </c>
      <c r="BA10" t="s">
        <v>87</v>
      </c>
    </row>
    <row r="11" spans="1:53" x14ac:dyDescent="0.25">
      <c r="A11" s="5">
        <v>45917.6528587963</v>
      </c>
      <c r="B11">
        <v>26957</v>
      </c>
      <c r="C11" t="s">
        <v>139</v>
      </c>
      <c r="D11" t="s">
        <v>132</v>
      </c>
      <c r="E11" t="s">
        <v>140</v>
      </c>
      <c r="F11" t="s">
        <v>125</v>
      </c>
      <c r="G11" t="s">
        <v>88</v>
      </c>
      <c r="H11" t="s">
        <v>86</v>
      </c>
      <c r="I11" t="s">
        <v>93</v>
      </c>
      <c r="J11" t="s">
        <v>86</v>
      </c>
      <c r="K11" t="s">
        <v>87</v>
      </c>
      <c r="L11" t="s">
        <v>94</v>
      </c>
      <c r="M11" t="s">
        <v>89</v>
      </c>
      <c r="N11" t="s">
        <v>95</v>
      </c>
      <c r="O11" t="s">
        <v>87</v>
      </c>
      <c r="P11" t="s">
        <v>87</v>
      </c>
      <c r="Q11" t="s">
        <v>141</v>
      </c>
      <c r="R11" t="s">
        <v>142</v>
      </c>
      <c r="S11" t="s">
        <v>143</v>
      </c>
      <c r="T11" t="s">
        <v>87</v>
      </c>
      <c r="U11" t="s">
        <v>87</v>
      </c>
      <c r="V11" t="s">
        <v>99</v>
      </c>
      <c r="W11" t="s">
        <v>119</v>
      </c>
      <c r="X11" t="s">
        <v>100</v>
      </c>
      <c r="Y11" t="s">
        <v>87</v>
      </c>
      <c r="Z11" t="s">
        <v>87</v>
      </c>
      <c r="AA11" t="s">
        <v>87</v>
      </c>
      <c r="AB11" t="s">
        <v>87</v>
      </c>
      <c r="AC11" t="s">
        <v>135</v>
      </c>
      <c r="AD11" t="s">
        <v>87</v>
      </c>
      <c r="AE11" t="s">
        <v>87</v>
      </c>
      <c r="AF11" t="s">
        <v>129</v>
      </c>
      <c r="AG11" t="s">
        <v>102</v>
      </c>
      <c r="AH11" t="s">
        <v>129</v>
      </c>
      <c r="AI11" t="s">
        <v>121</v>
      </c>
      <c r="AJ11" t="s">
        <v>87</v>
      </c>
      <c r="AK11" t="s">
        <v>91</v>
      </c>
      <c r="AL11" t="s">
        <v>87</v>
      </c>
      <c r="AM11" t="s">
        <v>87</v>
      </c>
      <c r="AN11" t="s">
        <v>87</v>
      </c>
      <c r="AO11" t="s">
        <v>87</v>
      </c>
      <c r="AP11" t="s">
        <v>87</v>
      </c>
      <c r="AQ11" t="s">
        <v>144</v>
      </c>
      <c r="AR11" t="s">
        <v>145</v>
      </c>
      <c r="AS11" t="s">
        <v>87</v>
      </c>
      <c r="AT11" t="s">
        <v>87</v>
      </c>
      <c r="AU11" t="s">
        <v>87</v>
      </c>
      <c r="AV11" t="s">
        <v>87</v>
      </c>
      <c r="AW11" t="s">
        <v>87</v>
      </c>
      <c r="AX11" t="s">
        <v>87</v>
      </c>
      <c r="AY11" t="s">
        <v>87</v>
      </c>
      <c r="AZ11" t="s">
        <v>87</v>
      </c>
      <c r="BA11" t="s">
        <v>87</v>
      </c>
    </row>
    <row r="12" spans="1:53" x14ac:dyDescent="0.25">
      <c r="A12" s="5">
        <v>45917.65274305556</v>
      </c>
      <c r="B12">
        <v>26956</v>
      </c>
      <c r="C12" t="s">
        <v>139</v>
      </c>
      <c r="D12" t="s">
        <v>132</v>
      </c>
      <c r="E12" t="s">
        <v>146</v>
      </c>
      <c r="F12" t="s">
        <v>125</v>
      </c>
      <c r="G12" t="s">
        <v>88</v>
      </c>
      <c r="H12" t="s">
        <v>125</v>
      </c>
      <c r="I12" t="s">
        <v>93</v>
      </c>
      <c r="J12" t="s">
        <v>125</v>
      </c>
      <c r="K12" t="s">
        <v>87</v>
      </c>
      <c r="L12" t="s">
        <v>94</v>
      </c>
      <c r="M12" t="s">
        <v>89</v>
      </c>
      <c r="N12" t="s">
        <v>87</v>
      </c>
      <c r="O12" t="s">
        <v>112</v>
      </c>
      <c r="P12" t="s">
        <v>87</v>
      </c>
      <c r="Q12" t="s">
        <v>87</v>
      </c>
      <c r="R12" t="s">
        <v>87</v>
      </c>
      <c r="S12" t="s">
        <v>143</v>
      </c>
      <c r="T12" t="s">
        <v>87</v>
      </c>
      <c r="U12" t="s">
        <v>87</v>
      </c>
      <c r="V12" t="s">
        <v>99</v>
      </c>
      <c r="W12" t="s">
        <v>119</v>
      </c>
      <c r="X12" t="s">
        <v>100</v>
      </c>
      <c r="Y12" t="s">
        <v>127</v>
      </c>
      <c r="Z12" t="s">
        <v>128</v>
      </c>
      <c r="AA12" t="s">
        <v>87</v>
      </c>
      <c r="AB12" t="s">
        <v>87</v>
      </c>
      <c r="AC12" t="s">
        <v>147</v>
      </c>
      <c r="AD12" t="s">
        <v>87</v>
      </c>
      <c r="AE12" t="s">
        <v>87</v>
      </c>
      <c r="AF12" t="s">
        <v>103</v>
      </c>
      <c r="AG12" t="s">
        <v>130</v>
      </c>
      <c r="AH12" t="s">
        <v>102</v>
      </c>
      <c r="AI12" t="s">
        <v>121</v>
      </c>
      <c r="AJ12" t="s">
        <v>87</v>
      </c>
      <c r="AK12" t="s">
        <v>136</v>
      </c>
      <c r="AL12" t="s">
        <v>87</v>
      </c>
      <c r="AM12" t="s">
        <v>87</v>
      </c>
      <c r="AN12" t="s">
        <v>87</v>
      </c>
      <c r="AO12" t="s">
        <v>87</v>
      </c>
      <c r="AP12" t="s">
        <v>87</v>
      </c>
      <c r="AQ12" t="s">
        <v>87</v>
      </c>
      <c r="AR12" t="s">
        <v>148</v>
      </c>
      <c r="AS12" t="s">
        <v>87</v>
      </c>
      <c r="AT12" t="s">
        <v>87</v>
      </c>
      <c r="AU12" t="s">
        <v>87</v>
      </c>
      <c r="AV12" t="s">
        <v>87</v>
      </c>
      <c r="AW12" t="s">
        <v>87</v>
      </c>
      <c r="AX12" t="s">
        <v>87</v>
      </c>
      <c r="AY12" t="s">
        <v>87</v>
      </c>
      <c r="AZ12" t="s">
        <v>87</v>
      </c>
      <c r="BA12" t="s">
        <v>87</v>
      </c>
    </row>
    <row r="13" spans="1:53" x14ac:dyDescent="0.25">
      <c r="A13" s="5">
        <v>45917.652708333335</v>
      </c>
      <c r="B13">
        <v>26955</v>
      </c>
      <c r="C13" t="s">
        <v>123</v>
      </c>
      <c r="D13" t="s">
        <v>84</v>
      </c>
      <c r="E13" t="s">
        <v>149</v>
      </c>
      <c r="F13" t="s">
        <v>125</v>
      </c>
      <c r="G13" t="s">
        <v>88</v>
      </c>
      <c r="H13" t="s">
        <v>88</v>
      </c>
      <c r="I13" t="s">
        <v>93</v>
      </c>
      <c r="J13" t="s">
        <v>86</v>
      </c>
      <c r="K13" t="s">
        <v>87</v>
      </c>
      <c r="L13" t="s">
        <v>94</v>
      </c>
      <c r="M13" t="s">
        <v>89</v>
      </c>
      <c r="N13" t="s">
        <v>87</v>
      </c>
      <c r="O13" t="s">
        <v>87</v>
      </c>
      <c r="P13" t="s">
        <v>87</v>
      </c>
      <c r="Q13" t="s">
        <v>87</v>
      </c>
      <c r="R13" t="s">
        <v>150</v>
      </c>
      <c r="S13" t="s">
        <v>114</v>
      </c>
      <c r="T13" t="s">
        <v>87</v>
      </c>
      <c r="U13" t="s">
        <v>87</v>
      </c>
      <c r="V13" t="s">
        <v>99</v>
      </c>
      <c r="W13" t="s">
        <v>87</v>
      </c>
      <c r="X13" t="s">
        <v>87</v>
      </c>
      <c r="Y13" t="s">
        <v>127</v>
      </c>
      <c r="Z13" t="s">
        <v>87</v>
      </c>
      <c r="AA13" t="s">
        <v>87</v>
      </c>
      <c r="AB13" t="s">
        <v>87</v>
      </c>
      <c r="AC13" t="s">
        <v>151</v>
      </c>
      <c r="AD13" t="s">
        <v>87</v>
      </c>
      <c r="AE13" t="s">
        <v>87</v>
      </c>
      <c r="AF13" t="s">
        <v>102</v>
      </c>
      <c r="AG13" t="s">
        <v>129</v>
      </c>
      <c r="AH13" t="s">
        <v>102</v>
      </c>
      <c r="AI13" t="s">
        <v>121</v>
      </c>
      <c r="AJ13" t="s">
        <v>87</v>
      </c>
      <c r="AK13" t="s">
        <v>136</v>
      </c>
      <c r="AL13" t="s">
        <v>87</v>
      </c>
      <c r="AM13" t="s">
        <v>87</v>
      </c>
      <c r="AN13" t="s">
        <v>87</v>
      </c>
      <c r="AO13" t="s">
        <v>87</v>
      </c>
      <c r="AP13" t="s">
        <v>87</v>
      </c>
      <c r="AQ13" t="s">
        <v>87</v>
      </c>
      <c r="AR13" t="s">
        <v>152</v>
      </c>
      <c r="AS13" t="s">
        <v>87</v>
      </c>
      <c r="AT13" t="s">
        <v>87</v>
      </c>
      <c r="AU13" t="s">
        <v>87</v>
      </c>
      <c r="AV13" t="s">
        <v>87</v>
      </c>
      <c r="AW13" t="s">
        <v>87</v>
      </c>
      <c r="AX13" t="s">
        <v>87</v>
      </c>
      <c r="AY13" t="s">
        <v>87</v>
      </c>
      <c r="AZ13" t="s">
        <v>87</v>
      </c>
      <c r="BA13" t="s">
        <v>87</v>
      </c>
    </row>
    <row r="14" spans="1:53" x14ac:dyDescent="0.25">
      <c r="A14" s="5">
        <v>45917.65266203704</v>
      </c>
      <c r="B14">
        <v>26954</v>
      </c>
      <c r="C14" t="s">
        <v>153</v>
      </c>
      <c r="D14" t="s">
        <v>84</v>
      </c>
      <c r="E14" t="s">
        <v>154</v>
      </c>
      <c r="F14" t="s">
        <v>86</v>
      </c>
      <c r="G14" t="s">
        <v>93</v>
      </c>
      <c r="H14" t="s">
        <v>88</v>
      </c>
      <c r="I14" t="s">
        <v>86</v>
      </c>
      <c r="J14" t="s">
        <v>86</v>
      </c>
      <c r="K14" t="s">
        <v>87</v>
      </c>
      <c r="L14" t="s">
        <v>94</v>
      </c>
      <c r="M14" t="s">
        <v>89</v>
      </c>
      <c r="N14" t="s">
        <v>87</v>
      </c>
      <c r="O14" t="s">
        <v>112</v>
      </c>
      <c r="P14" t="s">
        <v>87</v>
      </c>
      <c r="Q14" t="s">
        <v>87</v>
      </c>
      <c r="R14" t="s">
        <v>155</v>
      </c>
      <c r="S14" t="s">
        <v>90</v>
      </c>
      <c r="T14" t="s">
        <v>87</v>
      </c>
      <c r="U14" t="s">
        <v>87</v>
      </c>
      <c r="V14" t="s">
        <v>99</v>
      </c>
      <c r="W14" t="s">
        <v>87</v>
      </c>
      <c r="X14" t="s">
        <v>87</v>
      </c>
      <c r="Y14" t="s">
        <v>87</v>
      </c>
      <c r="Z14" t="s">
        <v>87</v>
      </c>
      <c r="AA14" t="s">
        <v>87</v>
      </c>
      <c r="AB14" t="s">
        <v>87</v>
      </c>
      <c r="AC14" t="s">
        <v>147</v>
      </c>
      <c r="AD14" t="s">
        <v>87</v>
      </c>
      <c r="AE14" t="s">
        <v>87</v>
      </c>
      <c r="AF14" t="s">
        <v>102</v>
      </c>
      <c r="AG14" t="s">
        <v>129</v>
      </c>
      <c r="AH14" t="s">
        <v>102</v>
      </c>
      <c r="AI14" t="s">
        <v>102</v>
      </c>
      <c r="AJ14" t="s">
        <v>87</v>
      </c>
      <c r="AK14" t="s">
        <v>156</v>
      </c>
      <c r="AL14" t="s">
        <v>87</v>
      </c>
      <c r="AM14" t="s">
        <v>87</v>
      </c>
      <c r="AN14" t="s">
        <v>87</v>
      </c>
      <c r="AO14" t="s">
        <v>87</v>
      </c>
      <c r="AP14" t="s">
        <v>87</v>
      </c>
      <c r="AQ14" t="s">
        <v>87</v>
      </c>
      <c r="AR14" t="s">
        <v>157</v>
      </c>
      <c r="AS14" t="s">
        <v>87</v>
      </c>
      <c r="AT14" t="s">
        <v>87</v>
      </c>
      <c r="AU14" t="s">
        <v>87</v>
      </c>
      <c r="AV14" t="s">
        <v>87</v>
      </c>
      <c r="AW14" t="s">
        <v>87</v>
      </c>
      <c r="AX14" t="s">
        <v>87</v>
      </c>
      <c r="AY14" t="s">
        <v>87</v>
      </c>
      <c r="AZ14" t="s">
        <v>87</v>
      </c>
      <c r="BA14" t="s">
        <v>87</v>
      </c>
    </row>
    <row r="15" spans="1:53" x14ac:dyDescent="0.25">
      <c r="A15" s="5">
        <v>45917.652604166666</v>
      </c>
      <c r="B15">
        <v>26953</v>
      </c>
      <c r="C15" t="s">
        <v>83</v>
      </c>
      <c r="D15" t="s">
        <v>117</v>
      </c>
      <c r="E15" t="s">
        <v>158</v>
      </c>
      <c r="F15" t="s">
        <v>86</v>
      </c>
      <c r="G15" t="s">
        <v>88</v>
      </c>
      <c r="H15" t="s">
        <v>125</v>
      </c>
      <c r="I15" t="s">
        <v>93</v>
      </c>
      <c r="J15" t="s">
        <v>86</v>
      </c>
      <c r="K15" t="s">
        <v>87</v>
      </c>
      <c r="L15" t="s">
        <v>87</v>
      </c>
      <c r="M15" t="s">
        <v>89</v>
      </c>
      <c r="N15" t="s">
        <v>95</v>
      </c>
      <c r="O15" t="s">
        <v>87</v>
      </c>
      <c r="P15" t="s">
        <v>87</v>
      </c>
      <c r="Q15" t="s">
        <v>87</v>
      </c>
      <c r="R15" t="s">
        <v>159</v>
      </c>
      <c r="S15" t="s">
        <v>90</v>
      </c>
      <c r="T15" t="s">
        <v>87</v>
      </c>
      <c r="U15" t="s">
        <v>87</v>
      </c>
      <c r="V15" t="s">
        <v>87</v>
      </c>
      <c r="W15" t="s">
        <v>87</v>
      </c>
      <c r="X15" t="s">
        <v>87</v>
      </c>
      <c r="Y15" t="s">
        <v>127</v>
      </c>
      <c r="Z15" t="s">
        <v>128</v>
      </c>
      <c r="AA15" t="s">
        <v>87</v>
      </c>
      <c r="AB15" t="s">
        <v>87</v>
      </c>
      <c r="AC15" t="s">
        <v>120</v>
      </c>
      <c r="AD15" t="s">
        <v>87</v>
      </c>
      <c r="AE15" t="s">
        <v>87</v>
      </c>
      <c r="AF15" t="s">
        <v>102</v>
      </c>
      <c r="AG15" t="s">
        <v>130</v>
      </c>
      <c r="AH15" t="s">
        <v>129</v>
      </c>
      <c r="AI15" t="s">
        <v>102</v>
      </c>
      <c r="AJ15" t="s">
        <v>87</v>
      </c>
      <c r="AK15" t="s">
        <v>91</v>
      </c>
      <c r="AL15" t="s">
        <v>87</v>
      </c>
      <c r="AM15" t="s">
        <v>87</v>
      </c>
      <c r="AN15" t="s">
        <v>87</v>
      </c>
      <c r="AO15" t="s">
        <v>87</v>
      </c>
      <c r="AP15" t="s">
        <v>87</v>
      </c>
      <c r="AQ15" t="s">
        <v>160</v>
      </c>
      <c r="AR15" t="s">
        <v>161</v>
      </c>
      <c r="AS15" t="s">
        <v>87</v>
      </c>
      <c r="AT15" t="s">
        <v>87</v>
      </c>
      <c r="AU15" t="s">
        <v>87</v>
      </c>
      <c r="AV15" t="s">
        <v>87</v>
      </c>
      <c r="AW15" t="s">
        <v>87</v>
      </c>
      <c r="AX15" t="s">
        <v>87</v>
      </c>
      <c r="AY15" t="s">
        <v>87</v>
      </c>
      <c r="AZ15" t="s">
        <v>87</v>
      </c>
      <c r="BA15" t="s">
        <v>87</v>
      </c>
    </row>
    <row r="16" spans="1:53" x14ac:dyDescent="0.25">
      <c r="A16" s="5">
        <v>45917.6525</v>
      </c>
      <c r="B16">
        <v>26952</v>
      </c>
      <c r="C16" t="s">
        <v>153</v>
      </c>
      <c r="D16" t="s">
        <v>117</v>
      </c>
      <c r="E16" t="s">
        <v>162</v>
      </c>
      <c r="F16" t="s">
        <v>88</v>
      </c>
      <c r="G16" t="s">
        <v>93</v>
      </c>
      <c r="H16" t="s">
        <v>93</v>
      </c>
      <c r="I16" t="s">
        <v>86</v>
      </c>
      <c r="J16" t="s">
        <v>86</v>
      </c>
      <c r="K16" t="s">
        <v>87</v>
      </c>
      <c r="L16" t="s">
        <v>94</v>
      </c>
      <c r="M16" t="s">
        <v>89</v>
      </c>
      <c r="N16" t="s">
        <v>95</v>
      </c>
      <c r="O16" t="s">
        <v>112</v>
      </c>
      <c r="P16" t="s">
        <v>87</v>
      </c>
      <c r="Q16" t="s">
        <v>163</v>
      </c>
      <c r="R16" t="s">
        <v>164</v>
      </c>
      <c r="S16" t="s">
        <v>97</v>
      </c>
      <c r="T16" t="s">
        <v>87</v>
      </c>
      <c r="U16" t="s">
        <v>87</v>
      </c>
      <c r="V16" t="s">
        <v>99</v>
      </c>
      <c r="W16" t="s">
        <v>119</v>
      </c>
      <c r="X16" t="s">
        <v>100</v>
      </c>
      <c r="Y16" t="s">
        <v>127</v>
      </c>
      <c r="Z16" t="s">
        <v>128</v>
      </c>
      <c r="AA16" t="s">
        <v>87</v>
      </c>
      <c r="AB16" t="s">
        <v>87</v>
      </c>
      <c r="AC16" t="s">
        <v>165</v>
      </c>
      <c r="AD16" t="s">
        <v>87</v>
      </c>
      <c r="AE16" t="s">
        <v>87</v>
      </c>
      <c r="AF16" t="s">
        <v>103</v>
      </c>
      <c r="AG16" t="s">
        <v>102</v>
      </c>
      <c r="AH16" t="s">
        <v>121</v>
      </c>
      <c r="AI16" t="s">
        <v>102</v>
      </c>
      <c r="AJ16" t="s">
        <v>87</v>
      </c>
      <c r="AK16" t="s">
        <v>136</v>
      </c>
      <c r="AL16" t="s">
        <v>87</v>
      </c>
      <c r="AM16" t="s">
        <v>87</v>
      </c>
      <c r="AN16" t="s">
        <v>87</v>
      </c>
      <c r="AO16" t="s">
        <v>166</v>
      </c>
      <c r="AP16" t="s">
        <v>87</v>
      </c>
      <c r="AQ16" t="s">
        <v>87</v>
      </c>
      <c r="AR16" t="s">
        <v>167</v>
      </c>
      <c r="AS16" t="s">
        <v>87</v>
      </c>
      <c r="AT16" t="s">
        <v>87</v>
      </c>
      <c r="AU16" t="s">
        <v>87</v>
      </c>
      <c r="AV16" t="s">
        <v>87</v>
      </c>
      <c r="AW16" t="s">
        <v>87</v>
      </c>
      <c r="AX16" t="s">
        <v>87</v>
      </c>
      <c r="AY16" t="s">
        <v>87</v>
      </c>
      <c r="AZ16" t="s">
        <v>87</v>
      </c>
      <c r="BA16" t="s">
        <v>87</v>
      </c>
    </row>
    <row r="17" spans="1:53" x14ac:dyDescent="0.25">
      <c r="A17" s="5">
        <v>45917.65238425926</v>
      </c>
      <c r="B17">
        <v>26951</v>
      </c>
      <c r="C17" t="s">
        <v>123</v>
      </c>
      <c r="D17" t="s">
        <v>117</v>
      </c>
      <c r="E17" t="s">
        <v>168</v>
      </c>
      <c r="F17" t="s">
        <v>86</v>
      </c>
      <c r="G17" t="s">
        <v>93</v>
      </c>
      <c r="H17" t="s">
        <v>93</v>
      </c>
      <c r="I17" t="s">
        <v>88</v>
      </c>
      <c r="J17" t="s">
        <v>88</v>
      </c>
      <c r="K17" t="s">
        <v>87</v>
      </c>
      <c r="L17" t="s">
        <v>94</v>
      </c>
      <c r="M17" t="s">
        <v>89</v>
      </c>
      <c r="N17" t="s">
        <v>95</v>
      </c>
      <c r="O17" t="s">
        <v>112</v>
      </c>
      <c r="P17" t="s">
        <v>87</v>
      </c>
      <c r="Q17" t="s">
        <v>87</v>
      </c>
      <c r="R17" t="s">
        <v>169</v>
      </c>
      <c r="S17" t="s">
        <v>97</v>
      </c>
      <c r="T17" t="s">
        <v>87</v>
      </c>
      <c r="U17" t="s">
        <v>87</v>
      </c>
      <c r="V17" t="s">
        <v>99</v>
      </c>
      <c r="W17" t="s">
        <v>87</v>
      </c>
      <c r="X17" t="s">
        <v>100</v>
      </c>
      <c r="Y17" t="s">
        <v>127</v>
      </c>
      <c r="Z17" t="s">
        <v>128</v>
      </c>
      <c r="AA17" t="s">
        <v>87</v>
      </c>
      <c r="AB17" t="s">
        <v>87</v>
      </c>
      <c r="AC17" t="s">
        <v>147</v>
      </c>
      <c r="AD17" t="s">
        <v>87</v>
      </c>
      <c r="AE17" t="s">
        <v>87</v>
      </c>
      <c r="AF17" t="s">
        <v>121</v>
      </c>
      <c r="AG17" t="s">
        <v>103</v>
      </c>
      <c r="AH17" t="s">
        <v>129</v>
      </c>
      <c r="AI17" t="s">
        <v>102</v>
      </c>
      <c r="AJ17" t="s">
        <v>87</v>
      </c>
      <c r="AK17" t="s">
        <v>136</v>
      </c>
      <c r="AL17" t="s">
        <v>87</v>
      </c>
      <c r="AM17" t="s">
        <v>87</v>
      </c>
      <c r="AN17" t="s">
        <v>87</v>
      </c>
      <c r="AO17" t="s">
        <v>87</v>
      </c>
      <c r="AP17" t="s">
        <v>87</v>
      </c>
      <c r="AQ17" t="s">
        <v>87</v>
      </c>
      <c r="AR17" t="s">
        <v>170</v>
      </c>
      <c r="AS17" t="s">
        <v>87</v>
      </c>
      <c r="AT17" t="s">
        <v>87</v>
      </c>
      <c r="AU17" t="s">
        <v>87</v>
      </c>
      <c r="AV17" t="s">
        <v>87</v>
      </c>
      <c r="AW17" t="s">
        <v>87</v>
      </c>
      <c r="AX17" t="s">
        <v>87</v>
      </c>
      <c r="AY17" t="s">
        <v>87</v>
      </c>
      <c r="AZ17" t="s">
        <v>87</v>
      </c>
      <c r="BA17" t="s">
        <v>87</v>
      </c>
    </row>
    <row r="18" spans="1:53" x14ac:dyDescent="0.25">
      <c r="A18" s="5">
        <v>45917.652349537035</v>
      </c>
      <c r="B18">
        <v>26950</v>
      </c>
      <c r="C18" t="s">
        <v>153</v>
      </c>
      <c r="D18" t="s">
        <v>132</v>
      </c>
      <c r="E18" t="s">
        <v>171</v>
      </c>
      <c r="F18" t="s">
        <v>125</v>
      </c>
      <c r="G18" t="s">
        <v>86</v>
      </c>
      <c r="H18" t="s">
        <v>111</v>
      </c>
      <c r="I18" t="s">
        <v>88</v>
      </c>
      <c r="J18" t="s">
        <v>86</v>
      </c>
      <c r="K18" t="s">
        <v>87</v>
      </c>
      <c r="L18" t="s">
        <v>94</v>
      </c>
      <c r="M18" t="s">
        <v>89</v>
      </c>
      <c r="N18" t="s">
        <v>87</v>
      </c>
      <c r="O18" t="s">
        <v>87</v>
      </c>
      <c r="P18" t="s">
        <v>87</v>
      </c>
      <c r="Q18" t="s">
        <v>87</v>
      </c>
      <c r="R18" t="s">
        <v>172</v>
      </c>
      <c r="S18" t="s">
        <v>97</v>
      </c>
      <c r="T18" t="s">
        <v>87</v>
      </c>
      <c r="U18" t="s">
        <v>87</v>
      </c>
      <c r="V18" t="s">
        <v>87</v>
      </c>
      <c r="W18" t="s">
        <v>87</v>
      </c>
      <c r="X18" t="s">
        <v>87</v>
      </c>
      <c r="Y18" t="s">
        <v>127</v>
      </c>
      <c r="Z18" t="s">
        <v>87</v>
      </c>
      <c r="AA18" t="s">
        <v>87</v>
      </c>
      <c r="AB18" t="s">
        <v>87</v>
      </c>
      <c r="AC18" t="s">
        <v>151</v>
      </c>
      <c r="AD18" t="s">
        <v>87</v>
      </c>
      <c r="AE18" t="s">
        <v>87</v>
      </c>
      <c r="AF18" t="s">
        <v>103</v>
      </c>
      <c r="AG18" t="s">
        <v>103</v>
      </c>
      <c r="AH18" t="s">
        <v>121</v>
      </c>
      <c r="AI18" t="s">
        <v>130</v>
      </c>
      <c r="AJ18" t="s">
        <v>87</v>
      </c>
      <c r="AK18" t="s">
        <v>91</v>
      </c>
      <c r="AL18" t="s">
        <v>87</v>
      </c>
      <c r="AM18" t="s">
        <v>173</v>
      </c>
      <c r="AN18" t="s">
        <v>87</v>
      </c>
      <c r="AO18" t="s">
        <v>87</v>
      </c>
      <c r="AP18" t="s">
        <v>87</v>
      </c>
      <c r="AQ18" t="s">
        <v>87</v>
      </c>
      <c r="AR18" t="s">
        <v>174</v>
      </c>
      <c r="AS18" t="s">
        <v>87</v>
      </c>
      <c r="AT18" t="s">
        <v>87</v>
      </c>
      <c r="AU18" t="s">
        <v>87</v>
      </c>
      <c r="AV18" t="s">
        <v>87</v>
      </c>
      <c r="AW18" t="s">
        <v>87</v>
      </c>
      <c r="AX18" t="s">
        <v>87</v>
      </c>
      <c r="AY18" t="s">
        <v>87</v>
      </c>
      <c r="AZ18" t="s">
        <v>87</v>
      </c>
      <c r="BA18" t="s">
        <v>87</v>
      </c>
    </row>
    <row r="19" spans="1:53" x14ac:dyDescent="0.25">
      <c r="A19" s="5">
        <v>45917.652291666665</v>
      </c>
      <c r="B19">
        <v>26949</v>
      </c>
      <c r="C19" t="s">
        <v>83</v>
      </c>
      <c r="D19" t="s">
        <v>132</v>
      </c>
      <c r="E19" t="s">
        <v>175</v>
      </c>
      <c r="F19" t="s">
        <v>125</v>
      </c>
      <c r="G19" t="s">
        <v>88</v>
      </c>
      <c r="H19" t="s">
        <v>86</v>
      </c>
      <c r="I19" t="s">
        <v>88</v>
      </c>
      <c r="J19" t="s">
        <v>125</v>
      </c>
      <c r="K19" t="s">
        <v>87</v>
      </c>
      <c r="L19" t="s">
        <v>94</v>
      </c>
      <c r="M19" t="s">
        <v>89</v>
      </c>
      <c r="N19" t="s">
        <v>95</v>
      </c>
      <c r="O19" t="s">
        <v>87</v>
      </c>
      <c r="P19" t="s">
        <v>87</v>
      </c>
      <c r="Q19" t="s">
        <v>87</v>
      </c>
      <c r="R19" t="s">
        <v>176</v>
      </c>
      <c r="S19" t="s">
        <v>97</v>
      </c>
      <c r="T19" t="s">
        <v>87</v>
      </c>
      <c r="U19" t="s">
        <v>87</v>
      </c>
      <c r="V19" t="s">
        <v>99</v>
      </c>
      <c r="W19" t="s">
        <v>87</v>
      </c>
      <c r="X19" t="s">
        <v>87</v>
      </c>
      <c r="Y19" t="s">
        <v>87</v>
      </c>
      <c r="Z19" t="s">
        <v>128</v>
      </c>
      <c r="AA19" t="s">
        <v>87</v>
      </c>
      <c r="AB19" t="s">
        <v>87</v>
      </c>
      <c r="AC19" t="s">
        <v>120</v>
      </c>
      <c r="AD19" t="s">
        <v>87</v>
      </c>
      <c r="AE19" t="s">
        <v>87</v>
      </c>
      <c r="AF19" t="s">
        <v>103</v>
      </c>
      <c r="AG19" t="s">
        <v>103</v>
      </c>
      <c r="AH19" t="s">
        <v>121</v>
      </c>
      <c r="AI19" t="s">
        <v>130</v>
      </c>
      <c r="AJ19" t="s">
        <v>87</v>
      </c>
      <c r="AK19" t="s">
        <v>136</v>
      </c>
      <c r="AL19" t="s">
        <v>87</v>
      </c>
      <c r="AM19" t="s">
        <v>87</v>
      </c>
      <c r="AN19" t="s">
        <v>87</v>
      </c>
      <c r="AO19" t="s">
        <v>87</v>
      </c>
      <c r="AP19" t="s">
        <v>87</v>
      </c>
      <c r="AQ19" t="s">
        <v>87</v>
      </c>
      <c r="AR19" t="s">
        <v>177</v>
      </c>
      <c r="AS19" t="s">
        <v>87</v>
      </c>
      <c r="AT19" t="s">
        <v>87</v>
      </c>
      <c r="AU19" t="s">
        <v>87</v>
      </c>
      <c r="AV19" t="s">
        <v>87</v>
      </c>
      <c r="AW19" t="s">
        <v>87</v>
      </c>
      <c r="AX19" t="s">
        <v>87</v>
      </c>
      <c r="AY19" t="s">
        <v>87</v>
      </c>
      <c r="AZ19" t="s">
        <v>87</v>
      </c>
      <c r="BA19" t="s">
        <v>87</v>
      </c>
    </row>
    <row r="20" spans="1:53" x14ac:dyDescent="0.25">
      <c r="A20" s="5">
        <v>45917.65226851852</v>
      </c>
      <c r="B20">
        <v>26948</v>
      </c>
      <c r="C20" t="s">
        <v>178</v>
      </c>
      <c r="D20" t="s">
        <v>84</v>
      </c>
      <c r="E20" t="s">
        <v>179</v>
      </c>
      <c r="F20" t="s">
        <v>86</v>
      </c>
      <c r="G20" t="s">
        <v>88</v>
      </c>
      <c r="H20" t="s">
        <v>125</v>
      </c>
      <c r="I20" t="s">
        <v>86</v>
      </c>
      <c r="J20" t="s">
        <v>86</v>
      </c>
      <c r="K20" t="s">
        <v>87</v>
      </c>
      <c r="L20" t="s">
        <v>94</v>
      </c>
      <c r="M20" t="s">
        <v>89</v>
      </c>
      <c r="N20" t="s">
        <v>87</v>
      </c>
      <c r="O20" t="s">
        <v>112</v>
      </c>
      <c r="P20" t="s">
        <v>87</v>
      </c>
      <c r="Q20" t="s">
        <v>87</v>
      </c>
      <c r="R20" t="s">
        <v>180</v>
      </c>
      <c r="S20" t="s">
        <v>90</v>
      </c>
      <c r="T20" t="s">
        <v>87</v>
      </c>
      <c r="U20" t="s">
        <v>87</v>
      </c>
      <c r="V20" t="s">
        <v>87</v>
      </c>
      <c r="W20" t="s">
        <v>87</v>
      </c>
      <c r="X20" t="s">
        <v>100</v>
      </c>
      <c r="Y20" t="s">
        <v>87</v>
      </c>
      <c r="Z20" t="s">
        <v>87</v>
      </c>
      <c r="AA20" t="s">
        <v>87</v>
      </c>
      <c r="AB20" t="s">
        <v>181</v>
      </c>
      <c r="AC20" t="s">
        <v>182</v>
      </c>
      <c r="AD20" t="s">
        <v>87</v>
      </c>
      <c r="AE20" t="s">
        <v>87</v>
      </c>
      <c r="AF20" t="s">
        <v>102</v>
      </c>
      <c r="AG20" t="s">
        <v>103</v>
      </c>
      <c r="AH20" t="s">
        <v>102</v>
      </c>
      <c r="AI20" t="s">
        <v>103</v>
      </c>
      <c r="AJ20" t="s">
        <v>87</v>
      </c>
      <c r="AK20" t="s">
        <v>136</v>
      </c>
      <c r="AL20" t="s">
        <v>87</v>
      </c>
      <c r="AM20" t="s">
        <v>87</v>
      </c>
      <c r="AN20" t="s">
        <v>87</v>
      </c>
      <c r="AO20" t="s">
        <v>87</v>
      </c>
      <c r="AP20" t="s">
        <v>87</v>
      </c>
      <c r="AQ20" t="s">
        <v>87</v>
      </c>
      <c r="AR20" t="s">
        <v>183</v>
      </c>
      <c r="AS20" t="s">
        <v>87</v>
      </c>
      <c r="AT20" t="s">
        <v>87</v>
      </c>
      <c r="AU20" t="s">
        <v>87</v>
      </c>
      <c r="AV20" t="s">
        <v>87</v>
      </c>
      <c r="AW20" t="s">
        <v>87</v>
      </c>
      <c r="AX20" t="s">
        <v>87</v>
      </c>
      <c r="AY20" t="s">
        <v>87</v>
      </c>
      <c r="AZ20" t="s">
        <v>87</v>
      </c>
      <c r="BA20" t="s">
        <v>87</v>
      </c>
    </row>
    <row r="21" spans="1:53" x14ac:dyDescent="0.25">
      <c r="A21" s="5">
        <v>45917.65221064815</v>
      </c>
      <c r="B21">
        <v>26947</v>
      </c>
      <c r="C21" t="s">
        <v>139</v>
      </c>
      <c r="D21" t="s">
        <v>132</v>
      </c>
      <c r="E21" t="s">
        <v>184</v>
      </c>
      <c r="F21" t="s">
        <v>86</v>
      </c>
      <c r="G21" t="s">
        <v>111</v>
      </c>
      <c r="H21" t="s">
        <v>93</v>
      </c>
      <c r="I21" t="s">
        <v>125</v>
      </c>
      <c r="J21" t="s">
        <v>86</v>
      </c>
      <c r="K21" t="s">
        <v>87</v>
      </c>
      <c r="L21" t="s">
        <v>94</v>
      </c>
      <c r="M21" t="s">
        <v>89</v>
      </c>
      <c r="N21" t="s">
        <v>95</v>
      </c>
      <c r="O21" t="s">
        <v>112</v>
      </c>
      <c r="P21" t="s">
        <v>87</v>
      </c>
      <c r="Q21" t="s">
        <v>87</v>
      </c>
      <c r="R21" t="s">
        <v>185</v>
      </c>
      <c r="S21" t="s">
        <v>114</v>
      </c>
      <c r="T21" t="s">
        <v>87</v>
      </c>
      <c r="U21" t="s">
        <v>87</v>
      </c>
      <c r="V21" t="s">
        <v>99</v>
      </c>
      <c r="W21" t="s">
        <v>87</v>
      </c>
      <c r="X21" t="s">
        <v>87</v>
      </c>
      <c r="Y21" t="s">
        <v>127</v>
      </c>
      <c r="Z21" t="s">
        <v>128</v>
      </c>
      <c r="AA21" t="s">
        <v>87</v>
      </c>
      <c r="AB21" t="s">
        <v>87</v>
      </c>
      <c r="AC21" t="s">
        <v>135</v>
      </c>
      <c r="AD21" t="s">
        <v>87</v>
      </c>
      <c r="AE21" t="s">
        <v>87</v>
      </c>
      <c r="AF21" t="s">
        <v>121</v>
      </c>
      <c r="AG21" t="s">
        <v>102</v>
      </c>
      <c r="AH21" t="s">
        <v>129</v>
      </c>
      <c r="AI21" t="s">
        <v>121</v>
      </c>
      <c r="AJ21" t="s">
        <v>87</v>
      </c>
      <c r="AK21" t="s">
        <v>136</v>
      </c>
      <c r="AL21" t="s">
        <v>87</v>
      </c>
      <c r="AM21" t="s">
        <v>87</v>
      </c>
      <c r="AN21" t="s">
        <v>87</v>
      </c>
      <c r="AO21" t="s">
        <v>87</v>
      </c>
      <c r="AP21" t="s">
        <v>87</v>
      </c>
      <c r="AQ21" t="s">
        <v>87</v>
      </c>
      <c r="AR21" t="s">
        <v>186</v>
      </c>
      <c r="AS21" t="s">
        <v>87</v>
      </c>
      <c r="AT21" t="s">
        <v>87</v>
      </c>
      <c r="AU21" t="s">
        <v>87</v>
      </c>
      <c r="AV21" t="s">
        <v>87</v>
      </c>
      <c r="AW21" t="s">
        <v>87</v>
      </c>
      <c r="AX21" t="s">
        <v>87</v>
      </c>
      <c r="AY21" t="s">
        <v>87</v>
      </c>
      <c r="AZ21" t="s">
        <v>87</v>
      </c>
      <c r="BA21" t="s">
        <v>87</v>
      </c>
    </row>
    <row r="22" spans="1:53" x14ac:dyDescent="0.25">
      <c r="A22" s="5">
        <v>45917.65217592593</v>
      </c>
      <c r="B22">
        <v>26946</v>
      </c>
      <c r="C22" t="s">
        <v>139</v>
      </c>
      <c r="D22" t="s">
        <v>117</v>
      </c>
      <c r="E22" t="s">
        <v>187</v>
      </c>
      <c r="F22" t="s">
        <v>125</v>
      </c>
      <c r="G22" t="s">
        <v>93</v>
      </c>
      <c r="H22" t="s">
        <v>125</v>
      </c>
      <c r="I22" t="s">
        <v>93</v>
      </c>
      <c r="J22" t="s">
        <v>86</v>
      </c>
      <c r="K22" t="s">
        <v>87</v>
      </c>
      <c r="L22" t="s">
        <v>87</v>
      </c>
      <c r="M22" t="s">
        <v>89</v>
      </c>
      <c r="N22" t="s">
        <v>95</v>
      </c>
      <c r="O22" t="s">
        <v>112</v>
      </c>
      <c r="P22" t="s">
        <v>87</v>
      </c>
      <c r="Q22" t="s">
        <v>87</v>
      </c>
      <c r="R22" t="s">
        <v>188</v>
      </c>
      <c r="S22" t="s">
        <v>90</v>
      </c>
      <c r="T22" t="s">
        <v>87</v>
      </c>
      <c r="U22" t="s">
        <v>87</v>
      </c>
      <c r="V22" t="s">
        <v>87</v>
      </c>
      <c r="W22" t="s">
        <v>119</v>
      </c>
      <c r="X22" t="s">
        <v>100</v>
      </c>
      <c r="Y22" t="s">
        <v>127</v>
      </c>
      <c r="Z22" t="s">
        <v>128</v>
      </c>
      <c r="AA22" t="s">
        <v>87</v>
      </c>
      <c r="AB22" t="s">
        <v>87</v>
      </c>
      <c r="AC22" t="s">
        <v>165</v>
      </c>
      <c r="AD22" t="s">
        <v>87</v>
      </c>
      <c r="AE22" t="s">
        <v>87</v>
      </c>
      <c r="AF22" t="s">
        <v>103</v>
      </c>
      <c r="AG22" t="s">
        <v>129</v>
      </c>
      <c r="AH22" t="s">
        <v>129</v>
      </c>
      <c r="AI22" t="s">
        <v>130</v>
      </c>
      <c r="AJ22" t="s">
        <v>87</v>
      </c>
      <c r="AK22" t="s">
        <v>91</v>
      </c>
      <c r="AL22" t="s">
        <v>87</v>
      </c>
      <c r="AM22" t="s">
        <v>189</v>
      </c>
      <c r="AN22" t="s">
        <v>87</v>
      </c>
      <c r="AO22" t="s">
        <v>87</v>
      </c>
      <c r="AP22" t="s">
        <v>87</v>
      </c>
      <c r="AQ22" t="s">
        <v>87</v>
      </c>
      <c r="AR22" t="s">
        <v>190</v>
      </c>
      <c r="AS22" t="s">
        <v>87</v>
      </c>
      <c r="AT22" t="s">
        <v>87</v>
      </c>
      <c r="AU22" t="s">
        <v>87</v>
      </c>
      <c r="AV22" t="s">
        <v>87</v>
      </c>
      <c r="AW22" t="s">
        <v>87</v>
      </c>
      <c r="AX22" t="s">
        <v>87</v>
      </c>
      <c r="AY22" t="s">
        <v>87</v>
      </c>
      <c r="AZ22" t="s">
        <v>87</v>
      </c>
      <c r="BA22" t="s">
        <v>87</v>
      </c>
    </row>
    <row r="23" spans="1:53" x14ac:dyDescent="0.25">
      <c r="A23" s="5">
        <v>45917.652094907404</v>
      </c>
      <c r="B23">
        <v>26945</v>
      </c>
      <c r="C23" t="s">
        <v>153</v>
      </c>
      <c r="D23" t="s">
        <v>117</v>
      </c>
      <c r="E23" t="s">
        <v>191</v>
      </c>
      <c r="F23" t="s">
        <v>125</v>
      </c>
      <c r="G23" t="s">
        <v>93</v>
      </c>
      <c r="H23" t="s">
        <v>125</v>
      </c>
      <c r="I23" t="s">
        <v>88</v>
      </c>
      <c r="J23" t="s">
        <v>125</v>
      </c>
      <c r="K23" t="s">
        <v>87</v>
      </c>
      <c r="L23" t="s">
        <v>94</v>
      </c>
      <c r="M23" t="s">
        <v>89</v>
      </c>
      <c r="N23" t="s">
        <v>95</v>
      </c>
      <c r="O23" t="s">
        <v>112</v>
      </c>
      <c r="P23" t="s">
        <v>87</v>
      </c>
      <c r="Q23" t="s">
        <v>87</v>
      </c>
      <c r="R23" t="s">
        <v>87</v>
      </c>
      <c r="S23" t="s">
        <v>97</v>
      </c>
      <c r="T23" t="s">
        <v>87</v>
      </c>
      <c r="U23" t="s">
        <v>87</v>
      </c>
      <c r="V23" t="s">
        <v>99</v>
      </c>
      <c r="W23" t="s">
        <v>119</v>
      </c>
      <c r="X23" t="s">
        <v>100</v>
      </c>
      <c r="Y23" t="s">
        <v>127</v>
      </c>
      <c r="Z23" t="s">
        <v>128</v>
      </c>
      <c r="AA23" t="s">
        <v>87</v>
      </c>
      <c r="AB23" t="s">
        <v>87</v>
      </c>
      <c r="AC23" t="s">
        <v>165</v>
      </c>
      <c r="AD23" t="s">
        <v>87</v>
      </c>
      <c r="AE23" t="s">
        <v>87</v>
      </c>
      <c r="AF23" t="s">
        <v>103</v>
      </c>
      <c r="AG23" t="s">
        <v>103</v>
      </c>
      <c r="AH23" t="s">
        <v>103</v>
      </c>
      <c r="AI23" t="s">
        <v>121</v>
      </c>
      <c r="AJ23" t="s">
        <v>87</v>
      </c>
      <c r="AK23" t="s">
        <v>91</v>
      </c>
      <c r="AL23" t="s">
        <v>87</v>
      </c>
      <c r="AM23" t="s">
        <v>87</v>
      </c>
      <c r="AN23" t="s">
        <v>87</v>
      </c>
      <c r="AO23" t="s">
        <v>87</v>
      </c>
      <c r="AP23" t="s">
        <v>87</v>
      </c>
      <c r="AQ23" t="s">
        <v>87</v>
      </c>
      <c r="AR23" t="s">
        <v>192</v>
      </c>
      <c r="AS23" t="s">
        <v>87</v>
      </c>
      <c r="AT23" t="s">
        <v>87</v>
      </c>
      <c r="AU23" t="s">
        <v>87</v>
      </c>
      <c r="AV23" t="s">
        <v>87</v>
      </c>
      <c r="AW23" t="s">
        <v>87</v>
      </c>
      <c r="AX23" t="s">
        <v>87</v>
      </c>
      <c r="AY23" t="s">
        <v>87</v>
      </c>
      <c r="AZ23" t="s">
        <v>87</v>
      </c>
      <c r="BA23" t="s">
        <v>87</v>
      </c>
    </row>
    <row r="24" spans="1:53" x14ac:dyDescent="0.25">
      <c r="A24" s="5">
        <v>45917.65202546296</v>
      </c>
      <c r="B24">
        <v>26944</v>
      </c>
      <c r="C24" t="s">
        <v>178</v>
      </c>
      <c r="D24" t="s">
        <v>117</v>
      </c>
      <c r="E24" t="s">
        <v>193</v>
      </c>
      <c r="F24" t="s">
        <v>88</v>
      </c>
      <c r="G24" t="s">
        <v>93</v>
      </c>
      <c r="H24" t="s">
        <v>88</v>
      </c>
      <c r="I24" t="s">
        <v>93</v>
      </c>
      <c r="J24" t="s">
        <v>86</v>
      </c>
      <c r="K24" t="s">
        <v>87</v>
      </c>
      <c r="L24" t="s">
        <v>87</v>
      </c>
      <c r="M24" t="s">
        <v>89</v>
      </c>
      <c r="N24" t="s">
        <v>87</v>
      </c>
      <c r="O24" t="s">
        <v>87</v>
      </c>
      <c r="P24" t="s">
        <v>87</v>
      </c>
      <c r="Q24" t="s">
        <v>87</v>
      </c>
      <c r="R24" t="s">
        <v>194</v>
      </c>
      <c r="S24" t="s">
        <v>97</v>
      </c>
      <c r="T24" t="s">
        <v>87</v>
      </c>
      <c r="U24" t="s">
        <v>87</v>
      </c>
      <c r="V24" t="s">
        <v>99</v>
      </c>
      <c r="W24" t="s">
        <v>87</v>
      </c>
      <c r="X24" t="s">
        <v>87</v>
      </c>
      <c r="Y24" t="s">
        <v>87</v>
      </c>
      <c r="Z24" t="s">
        <v>128</v>
      </c>
      <c r="AA24" t="s">
        <v>87</v>
      </c>
      <c r="AB24" t="s">
        <v>87</v>
      </c>
      <c r="AC24" t="s">
        <v>135</v>
      </c>
      <c r="AD24" t="s">
        <v>87</v>
      </c>
      <c r="AE24" t="s">
        <v>87</v>
      </c>
      <c r="AF24" t="s">
        <v>103</v>
      </c>
      <c r="AG24" t="s">
        <v>129</v>
      </c>
      <c r="AH24" t="s">
        <v>130</v>
      </c>
      <c r="AI24" t="s">
        <v>130</v>
      </c>
      <c r="AJ24" t="s">
        <v>87</v>
      </c>
      <c r="AK24" t="s">
        <v>136</v>
      </c>
      <c r="AL24" t="s">
        <v>87</v>
      </c>
      <c r="AM24" t="s">
        <v>87</v>
      </c>
      <c r="AN24" t="s">
        <v>87</v>
      </c>
      <c r="AO24" t="s">
        <v>87</v>
      </c>
      <c r="AP24" t="s">
        <v>87</v>
      </c>
      <c r="AQ24" t="s">
        <v>87</v>
      </c>
      <c r="AR24" t="s">
        <v>195</v>
      </c>
      <c r="AS24" t="s">
        <v>87</v>
      </c>
      <c r="AT24" t="s">
        <v>87</v>
      </c>
      <c r="AU24" t="s">
        <v>87</v>
      </c>
      <c r="AV24" t="s">
        <v>87</v>
      </c>
      <c r="AW24" t="s">
        <v>87</v>
      </c>
      <c r="AX24" t="s">
        <v>87</v>
      </c>
      <c r="AY24" t="s">
        <v>87</v>
      </c>
      <c r="AZ24" t="s">
        <v>87</v>
      </c>
      <c r="BA24" t="s">
        <v>87</v>
      </c>
    </row>
    <row r="25" spans="1:53" x14ac:dyDescent="0.25">
      <c r="A25" s="5">
        <v>45917.65200231482</v>
      </c>
      <c r="B25">
        <v>26943</v>
      </c>
      <c r="C25" t="s">
        <v>83</v>
      </c>
      <c r="D25" t="s">
        <v>84</v>
      </c>
      <c r="E25" t="s">
        <v>196</v>
      </c>
      <c r="F25" t="s">
        <v>125</v>
      </c>
      <c r="G25" t="s">
        <v>93</v>
      </c>
      <c r="H25" t="s">
        <v>88</v>
      </c>
      <c r="I25" t="s">
        <v>88</v>
      </c>
      <c r="J25" t="s">
        <v>125</v>
      </c>
      <c r="K25" t="s">
        <v>87</v>
      </c>
      <c r="L25" t="s">
        <v>94</v>
      </c>
      <c r="M25" t="s">
        <v>89</v>
      </c>
      <c r="N25" t="s">
        <v>87</v>
      </c>
      <c r="O25" t="s">
        <v>87</v>
      </c>
      <c r="P25" t="s">
        <v>87</v>
      </c>
      <c r="Q25" t="s">
        <v>87</v>
      </c>
      <c r="R25" t="s">
        <v>197</v>
      </c>
      <c r="S25" t="s">
        <v>90</v>
      </c>
      <c r="T25" t="s">
        <v>87</v>
      </c>
      <c r="U25" t="s">
        <v>87</v>
      </c>
      <c r="V25" t="s">
        <v>99</v>
      </c>
      <c r="W25" t="s">
        <v>119</v>
      </c>
      <c r="X25" t="s">
        <v>100</v>
      </c>
      <c r="Y25" t="s">
        <v>127</v>
      </c>
      <c r="Z25" t="s">
        <v>128</v>
      </c>
      <c r="AA25" t="s">
        <v>87</v>
      </c>
      <c r="AB25" t="s">
        <v>87</v>
      </c>
      <c r="AC25" t="s">
        <v>120</v>
      </c>
      <c r="AD25" t="s">
        <v>87</v>
      </c>
      <c r="AE25" t="s">
        <v>87</v>
      </c>
      <c r="AF25" t="s">
        <v>130</v>
      </c>
      <c r="AG25" t="s">
        <v>129</v>
      </c>
      <c r="AH25" t="s">
        <v>121</v>
      </c>
      <c r="AI25" t="s">
        <v>121</v>
      </c>
      <c r="AJ25" t="s">
        <v>87</v>
      </c>
      <c r="AK25" t="s">
        <v>136</v>
      </c>
      <c r="AL25" t="s">
        <v>87</v>
      </c>
      <c r="AM25" t="s">
        <v>87</v>
      </c>
      <c r="AN25" t="s">
        <v>87</v>
      </c>
      <c r="AO25" t="s">
        <v>198</v>
      </c>
      <c r="AP25" t="s">
        <v>87</v>
      </c>
      <c r="AQ25" t="s">
        <v>87</v>
      </c>
      <c r="AR25" t="s">
        <v>199</v>
      </c>
      <c r="AS25" t="s">
        <v>87</v>
      </c>
      <c r="AT25" t="s">
        <v>87</v>
      </c>
      <c r="AU25" t="s">
        <v>87</v>
      </c>
      <c r="AV25" t="s">
        <v>87</v>
      </c>
      <c r="AW25" t="s">
        <v>87</v>
      </c>
      <c r="AX25" t="s">
        <v>87</v>
      </c>
      <c r="AY25" t="s">
        <v>87</v>
      </c>
      <c r="AZ25" t="s">
        <v>87</v>
      </c>
      <c r="BA25" t="s">
        <v>87</v>
      </c>
    </row>
    <row r="26" spans="1:53" x14ac:dyDescent="0.25">
      <c r="A26" s="5">
        <v>45917.65195601852</v>
      </c>
      <c r="B26">
        <v>26942</v>
      </c>
      <c r="C26" t="s">
        <v>178</v>
      </c>
      <c r="D26" t="s">
        <v>117</v>
      </c>
      <c r="E26" t="s">
        <v>200</v>
      </c>
      <c r="F26" t="s">
        <v>88</v>
      </c>
      <c r="G26" t="s">
        <v>93</v>
      </c>
      <c r="H26" t="s">
        <v>125</v>
      </c>
      <c r="I26" t="s">
        <v>86</v>
      </c>
      <c r="J26" t="s">
        <v>88</v>
      </c>
      <c r="K26" t="s">
        <v>87</v>
      </c>
      <c r="L26" t="s">
        <v>94</v>
      </c>
      <c r="M26" t="s">
        <v>89</v>
      </c>
      <c r="N26" t="s">
        <v>87</v>
      </c>
      <c r="O26" t="s">
        <v>112</v>
      </c>
      <c r="P26" t="s">
        <v>87</v>
      </c>
      <c r="Q26" t="s">
        <v>87</v>
      </c>
      <c r="R26" t="s">
        <v>201</v>
      </c>
      <c r="S26" t="s">
        <v>97</v>
      </c>
      <c r="T26" t="s">
        <v>87</v>
      </c>
      <c r="U26" t="s">
        <v>87</v>
      </c>
      <c r="V26" t="s">
        <v>99</v>
      </c>
      <c r="W26" t="s">
        <v>87</v>
      </c>
      <c r="X26" t="s">
        <v>87</v>
      </c>
      <c r="Y26" t="s">
        <v>127</v>
      </c>
      <c r="Z26" t="s">
        <v>128</v>
      </c>
      <c r="AA26" t="s">
        <v>87</v>
      </c>
      <c r="AB26" t="s">
        <v>87</v>
      </c>
      <c r="AC26" t="s">
        <v>135</v>
      </c>
      <c r="AD26" t="s">
        <v>87</v>
      </c>
      <c r="AE26" t="s">
        <v>87</v>
      </c>
      <c r="AF26" t="s">
        <v>102</v>
      </c>
      <c r="AG26" t="s">
        <v>130</v>
      </c>
      <c r="AH26" t="s">
        <v>130</v>
      </c>
      <c r="AI26" t="s">
        <v>121</v>
      </c>
      <c r="AJ26" t="s">
        <v>87</v>
      </c>
      <c r="AK26" t="s">
        <v>156</v>
      </c>
      <c r="AL26" t="s">
        <v>87</v>
      </c>
      <c r="AM26" t="s">
        <v>87</v>
      </c>
      <c r="AN26" t="s">
        <v>87</v>
      </c>
      <c r="AO26" t="s">
        <v>87</v>
      </c>
      <c r="AP26" t="s">
        <v>202</v>
      </c>
      <c r="AQ26" t="s">
        <v>87</v>
      </c>
      <c r="AR26" t="s">
        <v>203</v>
      </c>
      <c r="AS26" t="s">
        <v>87</v>
      </c>
      <c r="AT26" t="s">
        <v>87</v>
      </c>
      <c r="AU26" t="s">
        <v>87</v>
      </c>
      <c r="AV26" t="s">
        <v>87</v>
      </c>
      <c r="AW26" t="s">
        <v>87</v>
      </c>
      <c r="AX26" t="s">
        <v>87</v>
      </c>
      <c r="AY26" t="s">
        <v>87</v>
      </c>
      <c r="AZ26" t="s">
        <v>87</v>
      </c>
      <c r="BA26" t="s">
        <v>87</v>
      </c>
    </row>
    <row r="27" spans="1:53" x14ac:dyDescent="0.25">
      <c r="A27" s="5">
        <v>45917.651874999996</v>
      </c>
      <c r="B27">
        <v>26941</v>
      </c>
      <c r="C27" t="s">
        <v>139</v>
      </c>
      <c r="D27" t="s">
        <v>84</v>
      </c>
      <c r="E27" t="s">
        <v>204</v>
      </c>
      <c r="F27" t="s">
        <v>93</v>
      </c>
      <c r="G27" t="s">
        <v>88</v>
      </c>
      <c r="H27" t="s">
        <v>125</v>
      </c>
      <c r="I27" t="s">
        <v>93</v>
      </c>
      <c r="J27" t="s">
        <v>125</v>
      </c>
      <c r="K27" t="s">
        <v>87</v>
      </c>
      <c r="L27" t="s">
        <v>94</v>
      </c>
      <c r="M27" t="s">
        <v>89</v>
      </c>
      <c r="N27" t="s">
        <v>95</v>
      </c>
      <c r="O27" t="s">
        <v>112</v>
      </c>
      <c r="P27" t="s">
        <v>87</v>
      </c>
      <c r="Q27" t="s">
        <v>87</v>
      </c>
      <c r="R27" t="s">
        <v>205</v>
      </c>
      <c r="S27" t="s">
        <v>206</v>
      </c>
      <c r="T27" t="s">
        <v>87</v>
      </c>
      <c r="U27" t="s">
        <v>87</v>
      </c>
      <c r="V27" t="s">
        <v>99</v>
      </c>
      <c r="W27" t="s">
        <v>119</v>
      </c>
      <c r="X27" t="s">
        <v>100</v>
      </c>
      <c r="Y27" t="s">
        <v>127</v>
      </c>
      <c r="Z27" t="s">
        <v>128</v>
      </c>
      <c r="AA27" t="s">
        <v>87</v>
      </c>
      <c r="AB27" t="s">
        <v>87</v>
      </c>
      <c r="AC27" t="s">
        <v>135</v>
      </c>
      <c r="AD27" t="s">
        <v>87</v>
      </c>
      <c r="AE27" t="s">
        <v>87</v>
      </c>
      <c r="AF27" t="s">
        <v>103</v>
      </c>
      <c r="AG27" t="s">
        <v>103</v>
      </c>
      <c r="AH27" t="s">
        <v>121</v>
      </c>
      <c r="AI27" t="s">
        <v>102</v>
      </c>
      <c r="AJ27" t="s">
        <v>87</v>
      </c>
      <c r="AK27" t="s">
        <v>91</v>
      </c>
      <c r="AL27" t="s">
        <v>87</v>
      </c>
      <c r="AM27" t="s">
        <v>87</v>
      </c>
      <c r="AN27" t="s">
        <v>87</v>
      </c>
      <c r="AO27" t="s">
        <v>87</v>
      </c>
      <c r="AP27" t="s">
        <v>87</v>
      </c>
      <c r="AQ27" t="s">
        <v>87</v>
      </c>
      <c r="AR27" t="s">
        <v>207</v>
      </c>
      <c r="AS27" t="s">
        <v>87</v>
      </c>
      <c r="AT27" t="s">
        <v>87</v>
      </c>
      <c r="AU27" t="s">
        <v>87</v>
      </c>
      <c r="AV27" t="s">
        <v>87</v>
      </c>
      <c r="AW27" t="s">
        <v>87</v>
      </c>
      <c r="AX27" t="s">
        <v>87</v>
      </c>
      <c r="AY27" t="s">
        <v>87</v>
      </c>
      <c r="AZ27" t="s">
        <v>87</v>
      </c>
      <c r="BA27" t="s">
        <v>87</v>
      </c>
    </row>
    <row r="28" spans="1:53" x14ac:dyDescent="0.25">
      <c r="A28" s="5">
        <v>45917.65180555556</v>
      </c>
      <c r="B28">
        <v>26940</v>
      </c>
      <c r="C28" t="s">
        <v>178</v>
      </c>
      <c r="D28" t="s">
        <v>132</v>
      </c>
      <c r="E28" t="s">
        <v>208</v>
      </c>
      <c r="F28" t="s">
        <v>125</v>
      </c>
      <c r="G28" t="s">
        <v>125</v>
      </c>
      <c r="H28" t="s">
        <v>88</v>
      </c>
      <c r="I28" t="s">
        <v>111</v>
      </c>
      <c r="J28" t="s">
        <v>86</v>
      </c>
      <c r="K28" t="s">
        <v>87</v>
      </c>
      <c r="L28" t="s">
        <v>87</v>
      </c>
      <c r="M28" t="s">
        <v>87</v>
      </c>
      <c r="N28" t="s">
        <v>95</v>
      </c>
      <c r="O28" t="s">
        <v>87</v>
      </c>
      <c r="P28" t="s">
        <v>87</v>
      </c>
      <c r="Q28" t="s">
        <v>87</v>
      </c>
      <c r="R28" t="s">
        <v>209</v>
      </c>
      <c r="S28" t="s">
        <v>90</v>
      </c>
      <c r="T28" t="s">
        <v>87</v>
      </c>
      <c r="U28" t="s">
        <v>87</v>
      </c>
      <c r="V28" t="s">
        <v>99</v>
      </c>
      <c r="W28" t="s">
        <v>119</v>
      </c>
      <c r="X28" t="s">
        <v>100</v>
      </c>
      <c r="Y28" t="s">
        <v>87</v>
      </c>
      <c r="Z28" t="s">
        <v>87</v>
      </c>
      <c r="AA28" t="s">
        <v>87</v>
      </c>
      <c r="AB28" t="s">
        <v>210</v>
      </c>
      <c r="AC28" t="s">
        <v>120</v>
      </c>
      <c r="AD28" t="s">
        <v>87</v>
      </c>
      <c r="AE28" t="s">
        <v>87</v>
      </c>
      <c r="AF28" t="s">
        <v>103</v>
      </c>
      <c r="AG28" t="s">
        <v>102</v>
      </c>
      <c r="AH28" t="s">
        <v>129</v>
      </c>
      <c r="AI28" t="s">
        <v>103</v>
      </c>
      <c r="AJ28" t="s">
        <v>87</v>
      </c>
      <c r="AK28" t="s">
        <v>91</v>
      </c>
      <c r="AL28" t="s">
        <v>87</v>
      </c>
      <c r="AM28" t="s">
        <v>87</v>
      </c>
      <c r="AN28" t="s">
        <v>87</v>
      </c>
      <c r="AO28" t="s">
        <v>87</v>
      </c>
      <c r="AP28" t="s">
        <v>87</v>
      </c>
      <c r="AQ28" t="s">
        <v>87</v>
      </c>
      <c r="AR28" t="s">
        <v>211</v>
      </c>
      <c r="AS28" t="s">
        <v>87</v>
      </c>
      <c r="AT28" t="s">
        <v>87</v>
      </c>
      <c r="AU28" t="s">
        <v>87</v>
      </c>
      <c r="AV28" t="s">
        <v>87</v>
      </c>
      <c r="AW28" t="s">
        <v>87</v>
      </c>
      <c r="AX28" t="s">
        <v>87</v>
      </c>
      <c r="AY28" t="s">
        <v>87</v>
      </c>
      <c r="AZ28" t="s">
        <v>87</v>
      </c>
      <c r="BA28" t="s">
        <v>87</v>
      </c>
    </row>
    <row r="29" spans="1:53" x14ac:dyDescent="0.25">
      <c r="A29" s="5">
        <v>45917.651724537034</v>
      </c>
      <c r="B29">
        <v>26939</v>
      </c>
      <c r="C29" t="s">
        <v>212</v>
      </c>
      <c r="D29" t="s">
        <v>84</v>
      </c>
      <c r="E29" t="s">
        <v>213</v>
      </c>
      <c r="F29" t="s">
        <v>125</v>
      </c>
      <c r="G29" t="s">
        <v>88</v>
      </c>
      <c r="H29" t="s">
        <v>88</v>
      </c>
      <c r="I29" t="s">
        <v>88</v>
      </c>
      <c r="J29" t="s">
        <v>86</v>
      </c>
      <c r="K29" t="s">
        <v>87</v>
      </c>
      <c r="L29" t="s">
        <v>94</v>
      </c>
      <c r="M29" t="s">
        <v>87</v>
      </c>
      <c r="N29" t="s">
        <v>87</v>
      </c>
      <c r="O29" t="s">
        <v>112</v>
      </c>
      <c r="P29" t="s">
        <v>87</v>
      </c>
      <c r="Q29" t="s">
        <v>87</v>
      </c>
      <c r="R29" t="s">
        <v>214</v>
      </c>
      <c r="S29" t="s">
        <v>97</v>
      </c>
      <c r="T29" t="s">
        <v>87</v>
      </c>
      <c r="U29" t="s">
        <v>87</v>
      </c>
      <c r="V29" t="s">
        <v>99</v>
      </c>
      <c r="W29" t="s">
        <v>119</v>
      </c>
      <c r="X29" t="s">
        <v>100</v>
      </c>
      <c r="Y29" t="s">
        <v>127</v>
      </c>
      <c r="Z29" t="s">
        <v>128</v>
      </c>
      <c r="AA29" t="s">
        <v>87</v>
      </c>
      <c r="AB29" t="s">
        <v>87</v>
      </c>
      <c r="AC29" t="s">
        <v>135</v>
      </c>
      <c r="AD29" t="s">
        <v>87</v>
      </c>
      <c r="AE29" t="s">
        <v>87</v>
      </c>
      <c r="AF29" t="s">
        <v>121</v>
      </c>
      <c r="AG29" t="s">
        <v>103</v>
      </c>
      <c r="AH29" t="s">
        <v>103</v>
      </c>
      <c r="AI29" t="s">
        <v>121</v>
      </c>
      <c r="AJ29" t="s">
        <v>87</v>
      </c>
      <c r="AK29" t="s">
        <v>91</v>
      </c>
      <c r="AL29" t="s">
        <v>87</v>
      </c>
      <c r="AM29" t="s">
        <v>87</v>
      </c>
      <c r="AN29" t="s">
        <v>87</v>
      </c>
      <c r="AO29" t="s">
        <v>87</v>
      </c>
      <c r="AP29" t="s">
        <v>87</v>
      </c>
      <c r="AQ29" t="s">
        <v>87</v>
      </c>
      <c r="AR29" t="s">
        <v>215</v>
      </c>
      <c r="AS29" t="s">
        <v>87</v>
      </c>
      <c r="AT29" t="s">
        <v>87</v>
      </c>
      <c r="AU29" t="s">
        <v>87</v>
      </c>
      <c r="AV29" t="s">
        <v>87</v>
      </c>
      <c r="AW29" t="s">
        <v>87</v>
      </c>
      <c r="AX29" t="s">
        <v>87</v>
      </c>
      <c r="AY29" t="s">
        <v>87</v>
      </c>
      <c r="AZ29" t="s">
        <v>87</v>
      </c>
      <c r="BA29" t="s">
        <v>87</v>
      </c>
    </row>
    <row r="30" spans="1:53" x14ac:dyDescent="0.25">
      <c r="A30" s="5">
        <v>45917.65170138889</v>
      </c>
      <c r="B30">
        <v>26938</v>
      </c>
      <c r="C30" t="s">
        <v>153</v>
      </c>
      <c r="D30" t="s">
        <v>84</v>
      </c>
      <c r="E30" t="s">
        <v>216</v>
      </c>
      <c r="F30" t="s">
        <v>86</v>
      </c>
      <c r="G30" t="s">
        <v>93</v>
      </c>
      <c r="H30" t="s">
        <v>86</v>
      </c>
      <c r="I30" t="s">
        <v>111</v>
      </c>
      <c r="J30" t="s">
        <v>125</v>
      </c>
      <c r="K30" t="s">
        <v>87</v>
      </c>
      <c r="L30" t="s">
        <v>94</v>
      </c>
      <c r="M30" t="s">
        <v>89</v>
      </c>
      <c r="N30" t="s">
        <v>95</v>
      </c>
      <c r="O30" t="s">
        <v>112</v>
      </c>
      <c r="P30" t="s">
        <v>87</v>
      </c>
      <c r="Q30" t="s">
        <v>87</v>
      </c>
      <c r="R30" t="s">
        <v>217</v>
      </c>
      <c r="S30" t="s">
        <v>97</v>
      </c>
      <c r="T30" t="s">
        <v>87</v>
      </c>
      <c r="U30" t="s">
        <v>218</v>
      </c>
      <c r="V30" t="s">
        <v>99</v>
      </c>
      <c r="W30" t="s">
        <v>119</v>
      </c>
      <c r="X30" t="s">
        <v>100</v>
      </c>
      <c r="Y30" t="s">
        <v>127</v>
      </c>
      <c r="Z30" t="s">
        <v>128</v>
      </c>
      <c r="AA30" t="s">
        <v>87</v>
      </c>
      <c r="AB30" t="s">
        <v>87</v>
      </c>
      <c r="AC30" t="s">
        <v>151</v>
      </c>
      <c r="AD30" t="s">
        <v>87</v>
      </c>
      <c r="AE30" t="s">
        <v>87</v>
      </c>
      <c r="AF30" t="s">
        <v>102</v>
      </c>
      <c r="AG30" t="s">
        <v>129</v>
      </c>
      <c r="AH30" t="s">
        <v>129</v>
      </c>
      <c r="AI30" t="s">
        <v>102</v>
      </c>
      <c r="AJ30" t="s">
        <v>87</v>
      </c>
      <c r="AK30" t="s">
        <v>136</v>
      </c>
      <c r="AL30" t="s">
        <v>87</v>
      </c>
      <c r="AM30" t="s">
        <v>87</v>
      </c>
      <c r="AN30" t="s">
        <v>87</v>
      </c>
      <c r="AO30" t="s">
        <v>87</v>
      </c>
      <c r="AP30" t="s">
        <v>87</v>
      </c>
      <c r="AQ30" t="s">
        <v>87</v>
      </c>
      <c r="AR30" t="s">
        <v>219</v>
      </c>
      <c r="AS30" t="s">
        <v>87</v>
      </c>
      <c r="AT30" t="s">
        <v>87</v>
      </c>
      <c r="AU30" t="s">
        <v>87</v>
      </c>
      <c r="AV30" t="s">
        <v>87</v>
      </c>
      <c r="AW30" t="s">
        <v>87</v>
      </c>
      <c r="AX30" t="s">
        <v>87</v>
      </c>
      <c r="AY30" t="s">
        <v>87</v>
      </c>
      <c r="AZ30" t="s">
        <v>87</v>
      </c>
      <c r="BA30" t="s">
        <v>87</v>
      </c>
    </row>
    <row r="31" spans="1:53" x14ac:dyDescent="0.25">
      <c r="A31" s="5">
        <v>45917.65164351852</v>
      </c>
      <c r="B31">
        <v>26937</v>
      </c>
      <c r="C31" t="s">
        <v>83</v>
      </c>
      <c r="D31" t="s">
        <v>84</v>
      </c>
      <c r="E31" t="s">
        <v>220</v>
      </c>
      <c r="F31" t="s">
        <v>125</v>
      </c>
      <c r="G31" t="s">
        <v>88</v>
      </c>
      <c r="H31" t="s">
        <v>86</v>
      </c>
      <c r="I31" t="s">
        <v>86</v>
      </c>
      <c r="J31" t="s">
        <v>86</v>
      </c>
      <c r="K31" t="s">
        <v>87</v>
      </c>
      <c r="L31" t="s">
        <v>87</v>
      </c>
      <c r="M31" t="s">
        <v>89</v>
      </c>
      <c r="N31" t="s">
        <v>95</v>
      </c>
      <c r="O31" t="s">
        <v>87</v>
      </c>
      <c r="P31" t="s">
        <v>87</v>
      </c>
      <c r="Q31" t="s">
        <v>87</v>
      </c>
      <c r="R31" t="s">
        <v>221</v>
      </c>
      <c r="S31" t="s">
        <v>143</v>
      </c>
      <c r="T31" t="s">
        <v>87</v>
      </c>
      <c r="U31" t="s">
        <v>87</v>
      </c>
      <c r="V31" t="s">
        <v>99</v>
      </c>
      <c r="W31" t="s">
        <v>87</v>
      </c>
      <c r="X31" t="s">
        <v>87</v>
      </c>
      <c r="Y31" t="s">
        <v>87</v>
      </c>
      <c r="Z31" t="s">
        <v>87</v>
      </c>
      <c r="AA31" t="s">
        <v>87</v>
      </c>
      <c r="AB31" t="s">
        <v>87</v>
      </c>
      <c r="AC31" t="s">
        <v>222</v>
      </c>
      <c r="AD31" t="s">
        <v>87</v>
      </c>
      <c r="AE31" t="s">
        <v>87</v>
      </c>
      <c r="AF31" t="s">
        <v>102</v>
      </c>
      <c r="AG31" t="s">
        <v>102</v>
      </c>
      <c r="AH31" t="s">
        <v>129</v>
      </c>
      <c r="AI31" t="s">
        <v>102</v>
      </c>
      <c r="AJ31" t="s">
        <v>87</v>
      </c>
      <c r="AK31" t="s">
        <v>91</v>
      </c>
      <c r="AL31" t="s">
        <v>87</v>
      </c>
      <c r="AM31" t="s">
        <v>87</v>
      </c>
      <c r="AN31" t="s">
        <v>87</v>
      </c>
      <c r="AO31" t="s">
        <v>87</v>
      </c>
      <c r="AP31" t="s">
        <v>87</v>
      </c>
      <c r="AQ31" t="s">
        <v>87</v>
      </c>
      <c r="AR31" t="s">
        <v>223</v>
      </c>
      <c r="AS31" t="s">
        <v>87</v>
      </c>
      <c r="AT31" t="s">
        <v>87</v>
      </c>
      <c r="AU31" t="s">
        <v>87</v>
      </c>
      <c r="AV31" t="s">
        <v>87</v>
      </c>
      <c r="AW31" t="s">
        <v>87</v>
      </c>
      <c r="AX31" t="s">
        <v>87</v>
      </c>
      <c r="AY31" t="s">
        <v>87</v>
      </c>
      <c r="AZ31" t="s">
        <v>87</v>
      </c>
      <c r="BA31" t="s">
        <v>87</v>
      </c>
    </row>
    <row r="32" spans="1:53" x14ac:dyDescent="0.25">
      <c r="A32" s="5">
        <v>45917.651597222226</v>
      </c>
      <c r="B32">
        <v>26936</v>
      </c>
      <c r="C32" t="s">
        <v>123</v>
      </c>
      <c r="D32" t="s">
        <v>132</v>
      </c>
      <c r="E32" t="s">
        <v>224</v>
      </c>
      <c r="F32" t="s">
        <v>93</v>
      </c>
      <c r="G32" t="s">
        <v>88</v>
      </c>
      <c r="H32" t="s">
        <v>111</v>
      </c>
      <c r="I32" t="s">
        <v>125</v>
      </c>
      <c r="J32" t="s">
        <v>86</v>
      </c>
      <c r="K32" t="s">
        <v>87</v>
      </c>
      <c r="L32" t="s">
        <v>94</v>
      </c>
      <c r="M32" t="s">
        <v>89</v>
      </c>
      <c r="N32" t="s">
        <v>87</v>
      </c>
      <c r="O32" t="s">
        <v>112</v>
      </c>
      <c r="P32" t="s">
        <v>87</v>
      </c>
      <c r="Q32" t="s">
        <v>87</v>
      </c>
      <c r="R32" t="s">
        <v>225</v>
      </c>
      <c r="S32" t="s">
        <v>97</v>
      </c>
      <c r="T32" t="s">
        <v>87</v>
      </c>
      <c r="U32" t="s">
        <v>87</v>
      </c>
      <c r="V32" t="s">
        <v>99</v>
      </c>
      <c r="W32" t="s">
        <v>87</v>
      </c>
      <c r="X32" t="s">
        <v>87</v>
      </c>
      <c r="Y32" t="s">
        <v>87</v>
      </c>
      <c r="Z32" t="s">
        <v>87</v>
      </c>
      <c r="AA32" t="s">
        <v>87</v>
      </c>
      <c r="AB32" t="s">
        <v>87</v>
      </c>
      <c r="AC32" t="s">
        <v>222</v>
      </c>
      <c r="AD32" t="s">
        <v>87</v>
      </c>
      <c r="AE32" t="s">
        <v>87</v>
      </c>
      <c r="AF32" t="s">
        <v>121</v>
      </c>
      <c r="AG32" t="s">
        <v>103</v>
      </c>
      <c r="AH32" t="s">
        <v>102</v>
      </c>
      <c r="AI32" t="s">
        <v>121</v>
      </c>
      <c r="AJ32" t="s">
        <v>87</v>
      </c>
      <c r="AK32" t="s">
        <v>91</v>
      </c>
      <c r="AL32" t="s">
        <v>87</v>
      </c>
      <c r="AM32" t="s">
        <v>87</v>
      </c>
      <c r="AN32" t="s">
        <v>87</v>
      </c>
      <c r="AO32" t="s">
        <v>87</v>
      </c>
      <c r="AP32" t="s">
        <v>87</v>
      </c>
      <c r="AQ32" t="s">
        <v>87</v>
      </c>
      <c r="AR32" t="s">
        <v>226</v>
      </c>
      <c r="AS32" t="s">
        <v>87</v>
      </c>
      <c r="AT32" t="s">
        <v>87</v>
      </c>
      <c r="AU32" t="s">
        <v>87</v>
      </c>
      <c r="AV32" t="s">
        <v>87</v>
      </c>
      <c r="AW32" t="s">
        <v>87</v>
      </c>
      <c r="AX32" t="s">
        <v>87</v>
      </c>
      <c r="AY32" t="s">
        <v>87</v>
      </c>
      <c r="AZ32" t="s">
        <v>87</v>
      </c>
      <c r="BA32" t="s">
        <v>87</v>
      </c>
    </row>
    <row r="33" spans="1:53" x14ac:dyDescent="0.25">
      <c r="A33" s="5">
        <v>45917.6515625</v>
      </c>
      <c r="B33">
        <v>26935</v>
      </c>
      <c r="C33" t="s">
        <v>123</v>
      </c>
      <c r="D33" t="s">
        <v>117</v>
      </c>
      <c r="E33" t="s">
        <v>227</v>
      </c>
      <c r="F33" t="s">
        <v>86</v>
      </c>
      <c r="G33" t="s">
        <v>93</v>
      </c>
      <c r="H33" t="s">
        <v>88</v>
      </c>
      <c r="I33" t="s">
        <v>93</v>
      </c>
      <c r="J33" t="s">
        <v>86</v>
      </c>
      <c r="K33" t="s">
        <v>87</v>
      </c>
      <c r="L33" t="s">
        <v>87</v>
      </c>
      <c r="M33" t="s">
        <v>89</v>
      </c>
      <c r="N33" t="s">
        <v>87</v>
      </c>
      <c r="O33" t="s">
        <v>112</v>
      </c>
      <c r="P33" t="s">
        <v>87</v>
      </c>
      <c r="Q33" t="s">
        <v>87</v>
      </c>
      <c r="R33" t="s">
        <v>228</v>
      </c>
      <c r="S33" t="s">
        <v>97</v>
      </c>
      <c r="T33" t="s">
        <v>87</v>
      </c>
      <c r="U33" t="s">
        <v>87</v>
      </c>
      <c r="V33" t="s">
        <v>99</v>
      </c>
      <c r="W33" t="s">
        <v>119</v>
      </c>
      <c r="X33" t="s">
        <v>100</v>
      </c>
      <c r="Y33" t="s">
        <v>127</v>
      </c>
      <c r="Z33" t="s">
        <v>128</v>
      </c>
      <c r="AA33" t="s">
        <v>87</v>
      </c>
      <c r="AB33" t="s">
        <v>87</v>
      </c>
      <c r="AC33" t="s">
        <v>182</v>
      </c>
      <c r="AD33" t="s">
        <v>87</v>
      </c>
      <c r="AE33" t="s">
        <v>87</v>
      </c>
      <c r="AF33" t="s">
        <v>121</v>
      </c>
      <c r="AG33" t="s">
        <v>130</v>
      </c>
      <c r="AH33" t="s">
        <v>121</v>
      </c>
      <c r="AI33" t="s">
        <v>103</v>
      </c>
      <c r="AJ33" t="s">
        <v>87</v>
      </c>
      <c r="AK33" t="s">
        <v>91</v>
      </c>
      <c r="AL33" t="s">
        <v>87</v>
      </c>
      <c r="AM33" t="s">
        <v>87</v>
      </c>
      <c r="AN33" t="s">
        <v>87</v>
      </c>
      <c r="AO33" t="s">
        <v>87</v>
      </c>
      <c r="AP33" t="s">
        <v>87</v>
      </c>
      <c r="AQ33" t="s">
        <v>87</v>
      </c>
      <c r="AR33" t="s">
        <v>229</v>
      </c>
      <c r="AS33" t="s">
        <v>87</v>
      </c>
      <c r="AT33" t="s">
        <v>87</v>
      </c>
      <c r="AU33" t="s">
        <v>87</v>
      </c>
      <c r="AV33" t="s">
        <v>87</v>
      </c>
      <c r="AW33" t="s">
        <v>87</v>
      </c>
      <c r="AX33" t="s">
        <v>87</v>
      </c>
      <c r="AY33" t="s">
        <v>87</v>
      </c>
      <c r="AZ33" t="s">
        <v>87</v>
      </c>
      <c r="BA33" t="s">
        <v>87</v>
      </c>
    </row>
    <row r="34" spans="1:53" x14ac:dyDescent="0.25">
      <c r="A34" s="5">
        <v>45917.6515162037</v>
      </c>
      <c r="B34">
        <v>26934</v>
      </c>
      <c r="C34" t="s">
        <v>139</v>
      </c>
      <c r="D34" t="s">
        <v>117</v>
      </c>
      <c r="E34" t="s">
        <v>230</v>
      </c>
      <c r="F34" t="s">
        <v>125</v>
      </c>
      <c r="G34" t="s">
        <v>93</v>
      </c>
      <c r="H34" t="s">
        <v>93</v>
      </c>
      <c r="I34" t="s">
        <v>88</v>
      </c>
      <c r="J34" t="s">
        <v>86</v>
      </c>
      <c r="K34" t="s">
        <v>87</v>
      </c>
      <c r="L34" t="s">
        <v>87</v>
      </c>
      <c r="M34" t="s">
        <v>89</v>
      </c>
      <c r="N34" t="s">
        <v>87</v>
      </c>
      <c r="O34" t="s">
        <v>87</v>
      </c>
      <c r="P34" t="s">
        <v>87</v>
      </c>
      <c r="Q34" t="s">
        <v>87</v>
      </c>
      <c r="R34" t="s">
        <v>231</v>
      </c>
      <c r="S34" t="s">
        <v>114</v>
      </c>
      <c r="T34" t="s">
        <v>87</v>
      </c>
      <c r="U34" t="s">
        <v>87</v>
      </c>
      <c r="V34" t="s">
        <v>99</v>
      </c>
      <c r="W34" t="s">
        <v>119</v>
      </c>
      <c r="X34" t="s">
        <v>100</v>
      </c>
      <c r="Y34" t="s">
        <v>127</v>
      </c>
      <c r="Z34" t="s">
        <v>128</v>
      </c>
      <c r="AA34" t="s">
        <v>87</v>
      </c>
      <c r="AB34" t="s">
        <v>87</v>
      </c>
      <c r="AC34" t="s">
        <v>151</v>
      </c>
      <c r="AD34" t="s">
        <v>87</v>
      </c>
      <c r="AE34" t="s">
        <v>87</v>
      </c>
      <c r="AF34" t="s">
        <v>102</v>
      </c>
      <c r="AG34" t="s">
        <v>130</v>
      </c>
      <c r="AH34" t="s">
        <v>130</v>
      </c>
      <c r="AI34" t="s">
        <v>130</v>
      </c>
      <c r="AJ34" t="s">
        <v>87</v>
      </c>
      <c r="AK34" t="s">
        <v>91</v>
      </c>
      <c r="AL34" t="s">
        <v>87</v>
      </c>
      <c r="AM34" t="s">
        <v>87</v>
      </c>
      <c r="AN34" t="s">
        <v>87</v>
      </c>
      <c r="AO34" t="s">
        <v>232</v>
      </c>
      <c r="AP34" t="s">
        <v>87</v>
      </c>
      <c r="AQ34" t="s">
        <v>87</v>
      </c>
      <c r="AR34" t="s">
        <v>233</v>
      </c>
      <c r="AS34" t="s">
        <v>87</v>
      </c>
      <c r="AT34" t="s">
        <v>87</v>
      </c>
      <c r="AU34" t="s">
        <v>87</v>
      </c>
      <c r="AV34" t="s">
        <v>87</v>
      </c>
      <c r="AW34" t="s">
        <v>87</v>
      </c>
      <c r="AX34" t="s">
        <v>87</v>
      </c>
      <c r="AY34" t="s">
        <v>87</v>
      </c>
      <c r="AZ34" t="s">
        <v>87</v>
      </c>
      <c r="BA34" t="s">
        <v>87</v>
      </c>
    </row>
    <row r="35" spans="1:53" x14ac:dyDescent="0.25">
      <c r="A35" s="5">
        <v>45917.651446759264</v>
      </c>
      <c r="B35">
        <v>26933</v>
      </c>
      <c r="C35" t="s">
        <v>139</v>
      </c>
      <c r="D35" t="s">
        <v>117</v>
      </c>
      <c r="E35" t="s">
        <v>234</v>
      </c>
      <c r="F35" t="s">
        <v>86</v>
      </c>
      <c r="G35" t="s">
        <v>93</v>
      </c>
      <c r="H35" t="s">
        <v>86</v>
      </c>
      <c r="I35" t="s">
        <v>88</v>
      </c>
      <c r="J35" t="s">
        <v>125</v>
      </c>
      <c r="K35" t="s">
        <v>87</v>
      </c>
      <c r="L35" t="s">
        <v>94</v>
      </c>
      <c r="M35" t="s">
        <v>89</v>
      </c>
      <c r="N35" t="s">
        <v>95</v>
      </c>
      <c r="O35" t="s">
        <v>112</v>
      </c>
      <c r="P35" t="s">
        <v>87</v>
      </c>
      <c r="Q35" t="s">
        <v>87</v>
      </c>
      <c r="R35" t="s">
        <v>235</v>
      </c>
      <c r="S35" t="s">
        <v>114</v>
      </c>
      <c r="T35" t="s">
        <v>87</v>
      </c>
      <c r="U35" t="s">
        <v>87</v>
      </c>
      <c r="V35" t="s">
        <v>99</v>
      </c>
      <c r="W35" t="s">
        <v>87</v>
      </c>
      <c r="X35" t="s">
        <v>87</v>
      </c>
      <c r="Y35" t="s">
        <v>127</v>
      </c>
      <c r="Z35" t="s">
        <v>128</v>
      </c>
      <c r="AA35" t="s">
        <v>87</v>
      </c>
      <c r="AB35" t="s">
        <v>87</v>
      </c>
      <c r="AC35" t="s">
        <v>120</v>
      </c>
      <c r="AD35" t="s">
        <v>87</v>
      </c>
      <c r="AE35" t="s">
        <v>87</v>
      </c>
      <c r="AF35" t="s">
        <v>121</v>
      </c>
      <c r="AG35" t="s">
        <v>129</v>
      </c>
      <c r="AH35" t="s">
        <v>129</v>
      </c>
      <c r="AI35" t="s">
        <v>103</v>
      </c>
      <c r="AJ35" t="s">
        <v>87</v>
      </c>
      <c r="AK35" t="s">
        <v>136</v>
      </c>
      <c r="AL35" t="s">
        <v>87</v>
      </c>
      <c r="AM35" t="s">
        <v>87</v>
      </c>
      <c r="AN35" t="s">
        <v>87</v>
      </c>
      <c r="AO35" t="s">
        <v>87</v>
      </c>
      <c r="AP35" t="s">
        <v>87</v>
      </c>
      <c r="AQ35" t="s">
        <v>87</v>
      </c>
      <c r="AR35" t="s">
        <v>236</v>
      </c>
      <c r="AS35" t="s">
        <v>87</v>
      </c>
      <c r="AT35" t="s">
        <v>87</v>
      </c>
      <c r="AU35" t="s">
        <v>87</v>
      </c>
      <c r="AV35" t="s">
        <v>87</v>
      </c>
      <c r="AW35" t="s">
        <v>87</v>
      </c>
      <c r="AX35" t="s">
        <v>87</v>
      </c>
      <c r="AY35" t="s">
        <v>87</v>
      </c>
      <c r="AZ35" t="s">
        <v>87</v>
      </c>
      <c r="BA35" t="s">
        <v>87</v>
      </c>
    </row>
    <row r="36" spans="1:53" x14ac:dyDescent="0.25">
      <c r="A36" s="5">
        <v>45917.65141203704</v>
      </c>
      <c r="B36">
        <v>26932</v>
      </c>
      <c r="C36" t="s">
        <v>139</v>
      </c>
      <c r="D36" t="s">
        <v>84</v>
      </c>
      <c r="E36" t="s">
        <v>237</v>
      </c>
      <c r="F36" t="s">
        <v>125</v>
      </c>
      <c r="G36" t="s">
        <v>86</v>
      </c>
      <c r="H36" t="s">
        <v>86</v>
      </c>
      <c r="I36" t="s">
        <v>86</v>
      </c>
      <c r="J36" t="s">
        <v>88</v>
      </c>
      <c r="K36" t="s">
        <v>87</v>
      </c>
      <c r="L36" t="s">
        <v>94</v>
      </c>
      <c r="M36" t="s">
        <v>89</v>
      </c>
      <c r="N36" t="s">
        <v>95</v>
      </c>
      <c r="O36" t="s">
        <v>87</v>
      </c>
      <c r="P36" t="s">
        <v>87</v>
      </c>
      <c r="Q36" t="s">
        <v>87</v>
      </c>
      <c r="R36" t="s">
        <v>238</v>
      </c>
      <c r="S36" t="s">
        <v>97</v>
      </c>
      <c r="T36" t="s">
        <v>87</v>
      </c>
      <c r="U36" t="s">
        <v>87</v>
      </c>
      <c r="V36" t="s">
        <v>99</v>
      </c>
      <c r="W36" t="s">
        <v>119</v>
      </c>
      <c r="X36" t="s">
        <v>100</v>
      </c>
      <c r="Y36" t="s">
        <v>127</v>
      </c>
      <c r="Z36" t="s">
        <v>128</v>
      </c>
      <c r="AA36" t="s">
        <v>87</v>
      </c>
      <c r="AB36" t="s">
        <v>87</v>
      </c>
      <c r="AC36" t="s">
        <v>165</v>
      </c>
      <c r="AD36" t="s">
        <v>87</v>
      </c>
      <c r="AE36" t="s">
        <v>87</v>
      </c>
      <c r="AF36" t="s">
        <v>130</v>
      </c>
      <c r="AG36" t="s">
        <v>103</v>
      </c>
      <c r="AH36" t="s">
        <v>129</v>
      </c>
      <c r="AI36" t="s">
        <v>103</v>
      </c>
      <c r="AJ36" t="s">
        <v>239</v>
      </c>
      <c r="AK36" t="s">
        <v>91</v>
      </c>
      <c r="AL36" t="s">
        <v>87</v>
      </c>
      <c r="AM36" t="s">
        <v>87</v>
      </c>
      <c r="AN36" t="s">
        <v>87</v>
      </c>
      <c r="AO36" t="s">
        <v>87</v>
      </c>
      <c r="AP36" t="s">
        <v>87</v>
      </c>
      <c r="AQ36" t="s">
        <v>87</v>
      </c>
      <c r="AR36" t="s">
        <v>240</v>
      </c>
      <c r="AS36" t="s">
        <v>87</v>
      </c>
      <c r="AT36" t="s">
        <v>87</v>
      </c>
      <c r="AU36" t="s">
        <v>87</v>
      </c>
      <c r="AV36" t="s">
        <v>87</v>
      </c>
      <c r="AW36" t="s">
        <v>87</v>
      </c>
      <c r="AX36" t="s">
        <v>87</v>
      </c>
      <c r="AY36" t="s">
        <v>87</v>
      </c>
      <c r="AZ36" t="s">
        <v>87</v>
      </c>
      <c r="BA36" t="s">
        <v>87</v>
      </c>
    </row>
    <row r="37" spans="1:53" x14ac:dyDescent="0.25">
      <c r="A37" s="5">
        <v>45917.65136574074</v>
      </c>
      <c r="B37">
        <v>26931</v>
      </c>
      <c r="C37" t="s">
        <v>212</v>
      </c>
      <c r="D37" t="s">
        <v>117</v>
      </c>
      <c r="E37" t="s">
        <v>241</v>
      </c>
      <c r="F37" t="s">
        <v>86</v>
      </c>
      <c r="G37" t="s">
        <v>111</v>
      </c>
      <c r="H37" t="s">
        <v>125</v>
      </c>
      <c r="I37" t="s">
        <v>86</v>
      </c>
      <c r="J37" t="s">
        <v>88</v>
      </c>
      <c r="K37" t="s">
        <v>87</v>
      </c>
      <c r="L37" t="s">
        <v>94</v>
      </c>
      <c r="M37" t="s">
        <v>89</v>
      </c>
      <c r="N37" t="s">
        <v>95</v>
      </c>
      <c r="O37" t="s">
        <v>87</v>
      </c>
      <c r="P37" t="s">
        <v>87</v>
      </c>
      <c r="Q37" t="s">
        <v>87</v>
      </c>
      <c r="R37" t="s">
        <v>242</v>
      </c>
      <c r="S37" t="s">
        <v>143</v>
      </c>
      <c r="T37" t="s">
        <v>87</v>
      </c>
      <c r="U37" t="s">
        <v>87</v>
      </c>
      <c r="V37" t="s">
        <v>99</v>
      </c>
      <c r="W37" t="s">
        <v>87</v>
      </c>
      <c r="X37" t="s">
        <v>87</v>
      </c>
      <c r="Y37" t="s">
        <v>127</v>
      </c>
      <c r="Z37" t="s">
        <v>128</v>
      </c>
      <c r="AA37" t="s">
        <v>87</v>
      </c>
      <c r="AB37" t="s">
        <v>87</v>
      </c>
      <c r="AC37" t="s">
        <v>135</v>
      </c>
      <c r="AD37" t="s">
        <v>87</v>
      </c>
      <c r="AE37" t="s">
        <v>87</v>
      </c>
      <c r="AF37" t="s">
        <v>103</v>
      </c>
      <c r="AG37" t="s">
        <v>129</v>
      </c>
      <c r="AH37" t="s">
        <v>129</v>
      </c>
      <c r="AI37" t="s">
        <v>121</v>
      </c>
      <c r="AJ37" t="s">
        <v>87</v>
      </c>
      <c r="AK37" t="s">
        <v>91</v>
      </c>
      <c r="AL37" t="s">
        <v>87</v>
      </c>
      <c r="AM37" t="s">
        <v>87</v>
      </c>
      <c r="AN37" t="s">
        <v>87</v>
      </c>
      <c r="AO37" t="s">
        <v>87</v>
      </c>
      <c r="AP37" t="s">
        <v>87</v>
      </c>
      <c r="AQ37" t="s">
        <v>87</v>
      </c>
      <c r="AR37" t="s">
        <v>243</v>
      </c>
      <c r="AS37" t="s">
        <v>87</v>
      </c>
      <c r="AT37" t="s">
        <v>87</v>
      </c>
      <c r="AU37" t="s">
        <v>87</v>
      </c>
      <c r="AV37" t="s">
        <v>87</v>
      </c>
      <c r="AW37" t="s">
        <v>87</v>
      </c>
      <c r="AX37" t="s">
        <v>87</v>
      </c>
      <c r="AY37" t="s">
        <v>87</v>
      </c>
      <c r="AZ37" t="s">
        <v>87</v>
      </c>
      <c r="BA37" t="s">
        <v>87</v>
      </c>
    </row>
    <row r="38" spans="1:53" x14ac:dyDescent="0.25">
      <c r="A38" s="5">
        <v>45917.65133101852</v>
      </c>
      <c r="B38">
        <v>26930</v>
      </c>
      <c r="C38" t="s">
        <v>139</v>
      </c>
      <c r="D38" t="s">
        <v>117</v>
      </c>
      <c r="E38" t="s">
        <v>244</v>
      </c>
      <c r="F38" t="s">
        <v>88</v>
      </c>
      <c r="G38" t="s">
        <v>86</v>
      </c>
      <c r="H38" t="s">
        <v>86</v>
      </c>
      <c r="I38" t="s">
        <v>86</v>
      </c>
      <c r="J38" t="s">
        <v>86</v>
      </c>
      <c r="K38" t="s">
        <v>87</v>
      </c>
      <c r="L38" t="s">
        <v>87</v>
      </c>
      <c r="M38" t="s">
        <v>89</v>
      </c>
      <c r="N38" t="s">
        <v>87</v>
      </c>
      <c r="O38" t="s">
        <v>87</v>
      </c>
      <c r="P38" t="s">
        <v>87</v>
      </c>
      <c r="Q38" t="s">
        <v>87</v>
      </c>
      <c r="R38" t="s">
        <v>245</v>
      </c>
      <c r="S38" t="s">
        <v>90</v>
      </c>
      <c r="T38" t="s">
        <v>87</v>
      </c>
      <c r="U38" t="s">
        <v>87</v>
      </c>
      <c r="V38" t="s">
        <v>99</v>
      </c>
      <c r="W38" t="s">
        <v>119</v>
      </c>
      <c r="X38" t="s">
        <v>100</v>
      </c>
      <c r="Y38" t="s">
        <v>127</v>
      </c>
      <c r="Z38" t="s">
        <v>128</v>
      </c>
      <c r="AA38" t="s">
        <v>87</v>
      </c>
      <c r="AB38" t="s">
        <v>87</v>
      </c>
      <c r="AC38" t="s">
        <v>135</v>
      </c>
      <c r="AD38" t="s">
        <v>87</v>
      </c>
      <c r="AE38" t="s">
        <v>87</v>
      </c>
      <c r="AF38" t="s">
        <v>103</v>
      </c>
      <c r="AG38" t="s">
        <v>130</v>
      </c>
      <c r="AH38" t="s">
        <v>129</v>
      </c>
      <c r="AI38" t="s">
        <v>130</v>
      </c>
      <c r="AJ38" t="s">
        <v>87</v>
      </c>
      <c r="AK38" t="s">
        <v>91</v>
      </c>
      <c r="AL38" t="s">
        <v>87</v>
      </c>
      <c r="AM38" t="s">
        <v>87</v>
      </c>
      <c r="AN38" t="s">
        <v>87</v>
      </c>
      <c r="AO38" t="s">
        <v>87</v>
      </c>
      <c r="AP38" t="s">
        <v>87</v>
      </c>
      <c r="AQ38" t="s">
        <v>87</v>
      </c>
      <c r="AR38" t="s">
        <v>246</v>
      </c>
      <c r="AS38" t="s">
        <v>87</v>
      </c>
      <c r="AT38" t="s">
        <v>87</v>
      </c>
      <c r="AU38" t="s">
        <v>87</v>
      </c>
      <c r="AV38" t="s">
        <v>87</v>
      </c>
      <c r="AW38" t="s">
        <v>87</v>
      </c>
      <c r="AX38" t="s">
        <v>87</v>
      </c>
      <c r="AY38" t="s">
        <v>87</v>
      </c>
      <c r="AZ38" t="s">
        <v>87</v>
      </c>
      <c r="BA38" t="s">
        <v>87</v>
      </c>
    </row>
    <row r="39" spans="1:53" x14ac:dyDescent="0.25">
      <c r="A39" s="5">
        <v>45917.65130787037</v>
      </c>
      <c r="B39">
        <v>26929</v>
      </c>
      <c r="C39" t="s">
        <v>83</v>
      </c>
      <c r="D39" t="s">
        <v>117</v>
      </c>
      <c r="E39" t="s">
        <v>247</v>
      </c>
      <c r="F39" t="s">
        <v>125</v>
      </c>
      <c r="G39" t="s">
        <v>86</v>
      </c>
      <c r="H39" t="s">
        <v>86</v>
      </c>
      <c r="I39" t="s">
        <v>88</v>
      </c>
      <c r="J39" t="s">
        <v>88</v>
      </c>
      <c r="K39" t="s">
        <v>87</v>
      </c>
      <c r="L39" t="s">
        <v>94</v>
      </c>
      <c r="M39" t="s">
        <v>87</v>
      </c>
      <c r="N39" t="s">
        <v>95</v>
      </c>
      <c r="O39" t="s">
        <v>112</v>
      </c>
      <c r="P39" t="s">
        <v>87</v>
      </c>
      <c r="Q39" t="s">
        <v>87</v>
      </c>
      <c r="R39" t="s">
        <v>87</v>
      </c>
      <c r="S39" t="s">
        <v>114</v>
      </c>
      <c r="T39" t="s">
        <v>87</v>
      </c>
      <c r="U39" t="s">
        <v>87</v>
      </c>
      <c r="V39" t="s">
        <v>99</v>
      </c>
      <c r="W39" t="s">
        <v>119</v>
      </c>
      <c r="X39" t="s">
        <v>100</v>
      </c>
      <c r="Y39" t="s">
        <v>87</v>
      </c>
      <c r="Z39" t="s">
        <v>128</v>
      </c>
      <c r="AA39" t="s">
        <v>87</v>
      </c>
      <c r="AB39" t="s">
        <v>87</v>
      </c>
      <c r="AC39" t="s">
        <v>151</v>
      </c>
      <c r="AD39" t="s">
        <v>87</v>
      </c>
      <c r="AE39" t="s">
        <v>87</v>
      </c>
      <c r="AF39" t="s">
        <v>102</v>
      </c>
      <c r="AG39" t="s">
        <v>102</v>
      </c>
      <c r="AH39" t="s">
        <v>129</v>
      </c>
      <c r="AI39" t="s">
        <v>102</v>
      </c>
      <c r="AJ39" t="s">
        <v>87</v>
      </c>
      <c r="AK39" t="s">
        <v>91</v>
      </c>
      <c r="AL39" t="s">
        <v>87</v>
      </c>
      <c r="AM39" t="s">
        <v>87</v>
      </c>
      <c r="AN39" t="s">
        <v>87</v>
      </c>
      <c r="AO39" t="s">
        <v>248</v>
      </c>
      <c r="AP39" t="s">
        <v>87</v>
      </c>
      <c r="AQ39" t="s">
        <v>87</v>
      </c>
      <c r="AR39" t="s">
        <v>249</v>
      </c>
      <c r="AS39" t="s">
        <v>87</v>
      </c>
      <c r="AT39" t="s">
        <v>87</v>
      </c>
      <c r="AU39" t="s">
        <v>87</v>
      </c>
      <c r="AV39" t="s">
        <v>87</v>
      </c>
      <c r="AW39" t="s">
        <v>87</v>
      </c>
      <c r="AX39" t="s">
        <v>87</v>
      </c>
      <c r="AY39" t="s">
        <v>87</v>
      </c>
      <c r="AZ39" t="s">
        <v>87</v>
      </c>
      <c r="BA39" t="s">
        <v>87</v>
      </c>
    </row>
    <row r="40" spans="1:53" x14ac:dyDescent="0.25">
      <c r="A40" s="5">
        <v>45917.65127314815</v>
      </c>
      <c r="B40">
        <v>26928</v>
      </c>
      <c r="C40" t="s">
        <v>123</v>
      </c>
      <c r="D40" t="s">
        <v>117</v>
      </c>
      <c r="E40" t="s">
        <v>250</v>
      </c>
      <c r="F40" t="s">
        <v>125</v>
      </c>
      <c r="G40" t="s">
        <v>93</v>
      </c>
      <c r="H40" t="s">
        <v>86</v>
      </c>
      <c r="I40" t="s">
        <v>88</v>
      </c>
      <c r="J40" t="s">
        <v>86</v>
      </c>
      <c r="K40" t="s">
        <v>87</v>
      </c>
      <c r="L40" t="s">
        <v>87</v>
      </c>
      <c r="M40" t="s">
        <v>87</v>
      </c>
      <c r="N40" t="s">
        <v>95</v>
      </c>
      <c r="O40" t="s">
        <v>87</v>
      </c>
      <c r="P40" t="s">
        <v>87</v>
      </c>
      <c r="Q40" t="s">
        <v>87</v>
      </c>
      <c r="R40" t="s">
        <v>251</v>
      </c>
      <c r="S40" t="s">
        <v>206</v>
      </c>
      <c r="T40" t="s">
        <v>87</v>
      </c>
      <c r="U40" t="s">
        <v>87</v>
      </c>
      <c r="V40" t="s">
        <v>99</v>
      </c>
      <c r="W40" t="s">
        <v>119</v>
      </c>
      <c r="X40" t="s">
        <v>100</v>
      </c>
      <c r="Y40" t="s">
        <v>127</v>
      </c>
      <c r="Z40" t="s">
        <v>128</v>
      </c>
      <c r="AA40" t="s">
        <v>87</v>
      </c>
      <c r="AB40" t="s">
        <v>87</v>
      </c>
      <c r="AC40" t="s">
        <v>151</v>
      </c>
      <c r="AD40" t="s">
        <v>87</v>
      </c>
      <c r="AE40" t="s">
        <v>252</v>
      </c>
      <c r="AF40" t="s">
        <v>102</v>
      </c>
      <c r="AG40" t="s">
        <v>103</v>
      </c>
      <c r="AH40" t="s">
        <v>102</v>
      </c>
      <c r="AI40" t="s">
        <v>103</v>
      </c>
      <c r="AJ40" t="s">
        <v>87</v>
      </c>
      <c r="AK40" t="s">
        <v>136</v>
      </c>
      <c r="AL40" t="s">
        <v>87</v>
      </c>
      <c r="AM40" t="s">
        <v>87</v>
      </c>
      <c r="AN40" t="s">
        <v>87</v>
      </c>
      <c r="AO40" t="s">
        <v>87</v>
      </c>
      <c r="AP40" t="s">
        <v>87</v>
      </c>
      <c r="AQ40" t="s">
        <v>87</v>
      </c>
      <c r="AR40" t="s">
        <v>253</v>
      </c>
      <c r="AS40" t="s">
        <v>87</v>
      </c>
      <c r="AT40" t="s">
        <v>87</v>
      </c>
      <c r="AU40" t="s">
        <v>87</v>
      </c>
      <c r="AV40" t="s">
        <v>87</v>
      </c>
      <c r="AW40" t="s">
        <v>87</v>
      </c>
      <c r="AX40" t="s">
        <v>87</v>
      </c>
      <c r="AY40" t="s">
        <v>87</v>
      </c>
      <c r="AZ40" t="s">
        <v>87</v>
      </c>
      <c r="BA40" t="s">
        <v>87</v>
      </c>
    </row>
    <row r="41" spans="1:53" x14ac:dyDescent="0.25">
      <c r="A41" s="5">
        <v>45917.65121527778</v>
      </c>
      <c r="B41">
        <v>26927</v>
      </c>
      <c r="C41" t="s">
        <v>212</v>
      </c>
      <c r="D41" t="s">
        <v>84</v>
      </c>
      <c r="E41" t="s">
        <v>254</v>
      </c>
      <c r="F41" t="s">
        <v>86</v>
      </c>
      <c r="G41" t="s">
        <v>88</v>
      </c>
      <c r="H41" t="s">
        <v>88</v>
      </c>
      <c r="I41" t="s">
        <v>86</v>
      </c>
      <c r="J41" t="s">
        <v>86</v>
      </c>
      <c r="K41" t="s">
        <v>87</v>
      </c>
      <c r="L41" t="s">
        <v>87</v>
      </c>
      <c r="M41" t="s">
        <v>87</v>
      </c>
      <c r="N41" t="s">
        <v>95</v>
      </c>
      <c r="O41" t="s">
        <v>87</v>
      </c>
      <c r="P41" t="s">
        <v>87</v>
      </c>
      <c r="Q41" t="s">
        <v>87</v>
      </c>
      <c r="R41" t="s">
        <v>255</v>
      </c>
      <c r="S41" t="s">
        <v>97</v>
      </c>
      <c r="T41" t="s">
        <v>87</v>
      </c>
      <c r="U41" t="s">
        <v>87</v>
      </c>
      <c r="V41" t="s">
        <v>99</v>
      </c>
      <c r="W41" t="s">
        <v>87</v>
      </c>
      <c r="X41" t="s">
        <v>100</v>
      </c>
      <c r="Y41" t="s">
        <v>87</v>
      </c>
      <c r="Z41" t="s">
        <v>128</v>
      </c>
      <c r="AA41" t="s">
        <v>87</v>
      </c>
      <c r="AB41" t="s">
        <v>87</v>
      </c>
      <c r="AC41" t="s">
        <v>222</v>
      </c>
      <c r="AD41" t="s">
        <v>87</v>
      </c>
      <c r="AE41" t="s">
        <v>87</v>
      </c>
      <c r="AF41" t="s">
        <v>102</v>
      </c>
      <c r="AG41" t="s">
        <v>102</v>
      </c>
      <c r="AH41" t="s">
        <v>102</v>
      </c>
      <c r="AI41" t="s">
        <v>121</v>
      </c>
      <c r="AJ41" t="s">
        <v>87</v>
      </c>
      <c r="AK41" t="s">
        <v>156</v>
      </c>
      <c r="AL41" t="s">
        <v>87</v>
      </c>
      <c r="AM41" t="s">
        <v>87</v>
      </c>
      <c r="AN41" t="s">
        <v>87</v>
      </c>
      <c r="AO41" t="s">
        <v>256</v>
      </c>
      <c r="AP41" t="s">
        <v>87</v>
      </c>
      <c r="AQ41" t="s">
        <v>87</v>
      </c>
      <c r="AR41" t="s">
        <v>257</v>
      </c>
      <c r="AS41" t="s">
        <v>87</v>
      </c>
      <c r="AT41" t="s">
        <v>87</v>
      </c>
      <c r="AU41" t="s">
        <v>87</v>
      </c>
      <c r="AV41" t="s">
        <v>87</v>
      </c>
      <c r="AW41" t="s">
        <v>87</v>
      </c>
      <c r="AX41" t="s">
        <v>87</v>
      </c>
      <c r="AY41" t="s">
        <v>87</v>
      </c>
      <c r="AZ41" t="s">
        <v>87</v>
      </c>
      <c r="BA41" t="s">
        <v>87</v>
      </c>
    </row>
    <row r="42" spans="1:53" x14ac:dyDescent="0.25">
      <c r="A42" s="5">
        <v>45917.65116898148</v>
      </c>
      <c r="B42">
        <v>26926</v>
      </c>
      <c r="C42" t="s">
        <v>83</v>
      </c>
      <c r="D42" t="s">
        <v>84</v>
      </c>
      <c r="E42" t="s">
        <v>258</v>
      </c>
      <c r="F42" t="s">
        <v>86</v>
      </c>
      <c r="G42" t="s">
        <v>88</v>
      </c>
      <c r="H42" t="s">
        <v>88</v>
      </c>
      <c r="I42" t="s">
        <v>93</v>
      </c>
      <c r="J42" t="s">
        <v>86</v>
      </c>
      <c r="K42" t="s">
        <v>87</v>
      </c>
      <c r="L42" t="s">
        <v>94</v>
      </c>
      <c r="M42" t="s">
        <v>87</v>
      </c>
      <c r="N42" t="s">
        <v>95</v>
      </c>
      <c r="O42" t="s">
        <v>112</v>
      </c>
      <c r="P42" t="s">
        <v>87</v>
      </c>
      <c r="Q42" t="s">
        <v>87</v>
      </c>
      <c r="R42" t="s">
        <v>259</v>
      </c>
      <c r="S42" t="s">
        <v>206</v>
      </c>
      <c r="T42" t="s">
        <v>87</v>
      </c>
      <c r="U42" t="s">
        <v>87</v>
      </c>
      <c r="V42" t="s">
        <v>99</v>
      </c>
      <c r="W42" t="s">
        <v>119</v>
      </c>
      <c r="X42" t="s">
        <v>100</v>
      </c>
      <c r="Y42" t="s">
        <v>127</v>
      </c>
      <c r="Z42" t="s">
        <v>128</v>
      </c>
      <c r="AA42" t="s">
        <v>87</v>
      </c>
      <c r="AB42" t="s">
        <v>87</v>
      </c>
      <c r="AC42" t="s">
        <v>165</v>
      </c>
      <c r="AD42" t="s">
        <v>87</v>
      </c>
      <c r="AE42" t="s">
        <v>260</v>
      </c>
      <c r="AF42" t="s">
        <v>102</v>
      </c>
      <c r="AG42" t="s">
        <v>130</v>
      </c>
      <c r="AH42" t="s">
        <v>129</v>
      </c>
      <c r="AI42" t="s">
        <v>103</v>
      </c>
      <c r="AJ42" t="s">
        <v>87</v>
      </c>
      <c r="AK42" t="s">
        <v>91</v>
      </c>
      <c r="AL42" t="s">
        <v>87</v>
      </c>
      <c r="AM42" t="s">
        <v>87</v>
      </c>
      <c r="AN42" t="s">
        <v>87</v>
      </c>
      <c r="AO42" t="s">
        <v>87</v>
      </c>
      <c r="AP42" t="s">
        <v>87</v>
      </c>
      <c r="AQ42" t="s">
        <v>87</v>
      </c>
      <c r="AR42" t="s">
        <v>261</v>
      </c>
      <c r="AS42" t="s">
        <v>87</v>
      </c>
      <c r="AT42" t="s">
        <v>87</v>
      </c>
      <c r="AU42" t="s">
        <v>87</v>
      </c>
      <c r="AV42" t="s">
        <v>87</v>
      </c>
      <c r="AW42" t="s">
        <v>87</v>
      </c>
      <c r="AX42" t="s">
        <v>87</v>
      </c>
      <c r="AY42" t="s">
        <v>87</v>
      </c>
      <c r="AZ42" t="s">
        <v>87</v>
      </c>
      <c r="BA42" t="s">
        <v>87</v>
      </c>
    </row>
    <row r="43" spans="1:53" x14ac:dyDescent="0.25">
      <c r="A43" s="5">
        <v>45917.65107638889</v>
      </c>
      <c r="B43">
        <v>26925</v>
      </c>
      <c r="C43" t="s">
        <v>153</v>
      </c>
      <c r="D43" t="s">
        <v>132</v>
      </c>
      <c r="E43" t="s">
        <v>262</v>
      </c>
      <c r="F43" t="s">
        <v>86</v>
      </c>
      <c r="G43" t="s">
        <v>93</v>
      </c>
      <c r="H43" t="s">
        <v>88</v>
      </c>
      <c r="I43" t="s">
        <v>88</v>
      </c>
      <c r="J43" t="s">
        <v>88</v>
      </c>
      <c r="K43" t="s">
        <v>87</v>
      </c>
      <c r="L43" t="s">
        <v>87</v>
      </c>
      <c r="M43" t="s">
        <v>87</v>
      </c>
      <c r="N43" t="s">
        <v>87</v>
      </c>
      <c r="O43" t="s">
        <v>112</v>
      </c>
      <c r="P43" t="s">
        <v>87</v>
      </c>
      <c r="Q43" t="s">
        <v>87</v>
      </c>
      <c r="R43" t="s">
        <v>263</v>
      </c>
      <c r="S43" t="s">
        <v>97</v>
      </c>
      <c r="T43" t="s">
        <v>87</v>
      </c>
      <c r="U43" t="s">
        <v>87</v>
      </c>
      <c r="V43" t="s">
        <v>99</v>
      </c>
      <c r="W43" t="s">
        <v>119</v>
      </c>
      <c r="X43" t="s">
        <v>100</v>
      </c>
      <c r="Y43" t="s">
        <v>127</v>
      </c>
      <c r="Z43" t="s">
        <v>87</v>
      </c>
      <c r="AA43" t="s">
        <v>87</v>
      </c>
      <c r="AB43" t="s">
        <v>87</v>
      </c>
      <c r="AC43" t="s">
        <v>120</v>
      </c>
      <c r="AD43" t="s">
        <v>87</v>
      </c>
      <c r="AE43" t="s">
        <v>87</v>
      </c>
      <c r="AF43" t="s">
        <v>103</v>
      </c>
      <c r="AG43" t="s">
        <v>121</v>
      </c>
      <c r="AH43" t="s">
        <v>129</v>
      </c>
      <c r="AI43" t="s">
        <v>121</v>
      </c>
      <c r="AJ43" t="s">
        <v>87</v>
      </c>
      <c r="AK43" t="s">
        <v>91</v>
      </c>
      <c r="AL43" t="s">
        <v>87</v>
      </c>
      <c r="AM43" t="s">
        <v>264</v>
      </c>
      <c r="AN43" t="s">
        <v>87</v>
      </c>
      <c r="AO43" t="s">
        <v>87</v>
      </c>
      <c r="AP43" t="s">
        <v>87</v>
      </c>
      <c r="AQ43" t="s">
        <v>87</v>
      </c>
      <c r="AR43" t="s">
        <v>265</v>
      </c>
      <c r="AS43" t="s">
        <v>87</v>
      </c>
      <c r="AT43" t="s">
        <v>87</v>
      </c>
      <c r="AU43" t="s">
        <v>87</v>
      </c>
      <c r="AV43" t="s">
        <v>87</v>
      </c>
      <c r="AW43" t="s">
        <v>87</v>
      </c>
      <c r="AX43" t="s">
        <v>87</v>
      </c>
      <c r="AY43" t="s">
        <v>87</v>
      </c>
      <c r="AZ43" t="s">
        <v>87</v>
      </c>
      <c r="BA43" t="s">
        <v>87</v>
      </c>
    </row>
    <row r="44" spans="1:53" x14ac:dyDescent="0.25">
      <c r="A44" s="5">
        <v>45917.65103009259</v>
      </c>
      <c r="B44">
        <v>26924</v>
      </c>
      <c r="C44" t="s">
        <v>139</v>
      </c>
      <c r="D44" t="s">
        <v>84</v>
      </c>
      <c r="E44" t="s">
        <v>266</v>
      </c>
      <c r="F44" t="s">
        <v>86</v>
      </c>
      <c r="G44" t="s">
        <v>93</v>
      </c>
      <c r="H44" t="s">
        <v>93</v>
      </c>
      <c r="I44" t="s">
        <v>86</v>
      </c>
      <c r="J44" t="s">
        <v>86</v>
      </c>
      <c r="K44" t="s">
        <v>87</v>
      </c>
      <c r="L44" t="s">
        <v>94</v>
      </c>
      <c r="M44" t="s">
        <v>89</v>
      </c>
      <c r="N44" t="s">
        <v>95</v>
      </c>
      <c r="O44" t="s">
        <v>112</v>
      </c>
      <c r="P44" t="s">
        <v>87</v>
      </c>
      <c r="Q44" t="s">
        <v>87</v>
      </c>
      <c r="R44" t="s">
        <v>267</v>
      </c>
      <c r="S44" t="s">
        <v>143</v>
      </c>
      <c r="T44" t="s">
        <v>87</v>
      </c>
      <c r="U44" t="s">
        <v>87</v>
      </c>
      <c r="V44" t="s">
        <v>99</v>
      </c>
      <c r="W44" t="s">
        <v>119</v>
      </c>
      <c r="X44" t="s">
        <v>87</v>
      </c>
      <c r="Y44" t="s">
        <v>87</v>
      </c>
      <c r="Z44" t="s">
        <v>87</v>
      </c>
      <c r="AA44" t="s">
        <v>87</v>
      </c>
      <c r="AB44" t="s">
        <v>87</v>
      </c>
      <c r="AC44" t="s">
        <v>165</v>
      </c>
      <c r="AD44" t="s">
        <v>87</v>
      </c>
      <c r="AE44" t="s">
        <v>87</v>
      </c>
      <c r="AF44" t="s">
        <v>129</v>
      </c>
      <c r="AG44" t="s">
        <v>103</v>
      </c>
      <c r="AH44" t="s">
        <v>129</v>
      </c>
      <c r="AI44" t="s">
        <v>103</v>
      </c>
      <c r="AJ44" t="s">
        <v>87</v>
      </c>
      <c r="AK44" t="s">
        <v>156</v>
      </c>
      <c r="AL44" t="s">
        <v>87</v>
      </c>
      <c r="AM44" t="s">
        <v>87</v>
      </c>
      <c r="AN44" t="s">
        <v>87</v>
      </c>
      <c r="AO44" t="s">
        <v>87</v>
      </c>
      <c r="AP44" t="s">
        <v>87</v>
      </c>
      <c r="AQ44" t="s">
        <v>87</v>
      </c>
      <c r="AR44" t="s">
        <v>268</v>
      </c>
      <c r="AS44" t="s">
        <v>87</v>
      </c>
      <c r="AT44" t="s">
        <v>87</v>
      </c>
      <c r="AU44" t="s">
        <v>87</v>
      </c>
      <c r="AV44" t="s">
        <v>87</v>
      </c>
      <c r="AW44" t="s">
        <v>87</v>
      </c>
      <c r="AX44" t="s">
        <v>87</v>
      </c>
      <c r="AY44" t="s">
        <v>87</v>
      </c>
      <c r="AZ44" t="s">
        <v>87</v>
      </c>
      <c r="BA44" t="s">
        <v>87</v>
      </c>
    </row>
    <row r="45" spans="1:53" x14ac:dyDescent="0.25">
      <c r="A45" s="5">
        <v>45917.650972222225</v>
      </c>
      <c r="B45">
        <v>26923</v>
      </c>
      <c r="C45" t="s">
        <v>212</v>
      </c>
      <c r="D45" t="s">
        <v>117</v>
      </c>
      <c r="E45" t="s">
        <v>269</v>
      </c>
      <c r="F45" t="s">
        <v>88</v>
      </c>
      <c r="G45" t="s">
        <v>93</v>
      </c>
      <c r="H45" t="s">
        <v>86</v>
      </c>
      <c r="I45" t="s">
        <v>93</v>
      </c>
      <c r="J45" t="s">
        <v>86</v>
      </c>
      <c r="K45" t="s">
        <v>87</v>
      </c>
      <c r="L45" t="s">
        <v>94</v>
      </c>
      <c r="M45" t="s">
        <v>89</v>
      </c>
      <c r="N45" t="s">
        <v>95</v>
      </c>
      <c r="O45" t="s">
        <v>87</v>
      </c>
      <c r="P45" t="s">
        <v>87</v>
      </c>
      <c r="Q45" t="s">
        <v>87</v>
      </c>
      <c r="R45" t="s">
        <v>270</v>
      </c>
      <c r="S45" t="s">
        <v>90</v>
      </c>
      <c r="T45" t="s">
        <v>87</v>
      </c>
      <c r="U45" t="s">
        <v>87</v>
      </c>
      <c r="V45" t="s">
        <v>99</v>
      </c>
      <c r="W45" t="s">
        <v>119</v>
      </c>
      <c r="X45" t="s">
        <v>87</v>
      </c>
      <c r="Y45" t="s">
        <v>87</v>
      </c>
      <c r="Z45" t="s">
        <v>128</v>
      </c>
      <c r="AA45" t="s">
        <v>87</v>
      </c>
      <c r="AB45" t="s">
        <v>87</v>
      </c>
      <c r="AC45" t="s">
        <v>165</v>
      </c>
      <c r="AD45" t="s">
        <v>87</v>
      </c>
      <c r="AE45" t="s">
        <v>87</v>
      </c>
      <c r="AF45" t="s">
        <v>121</v>
      </c>
      <c r="AG45" t="s">
        <v>102</v>
      </c>
      <c r="AH45" t="s">
        <v>129</v>
      </c>
      <c r="AI45" t="s">
        <v>121</v>
      </c>
      <c r="AJ45" t="s">
        <v>87</v>
      </c>
      <c r="AK45" t="s">
        <v>91</v>
      </c>
      <c r="AL45" t="s">
        <v>87</v>
      </c>
      <c r="AM45" t="s">
        <v>87</v>
      </c>
      <c r="AN45" t="s">
        <v>87</v>
      </c>
      <c r="AO45" t="s">
        <v>87</v>
      </c>
      <c r="AP45" t="s">
        <v>271</v>
      </c>
      <c r="AQ45" t="s">
        <v>87</v>
      </c>
      <c r="AR45" t="s">
        <v>272</v>
      </c>
      <c r="AS45" t="s">
        <v>87</v>
      </c>
      <c r="AT45" t="s">
        <v>87</v>
      </c>
      <c r="AU45" t="s">
        <v>87</v>
      </c>
      <c r="AV45" t="s">
        <v>87</v>
      </c>
      <c r="AW45" t="s">
        <v>87</v>
      </c>
      <c r="AX45" t="s">
        <v>87</v>
      </c>
      <c r="AY45" t="s">
        <v>87</v>
      </c>
      <c r="AZ45" t="s">
        <v>87</v>
      </c>
      <c r="BA45" t="s">
        <v>87</v>
      </c>
    </row>
    <row r="46" spans="1:53" x14ac:dyDescent="0.25">
      <c r="A46" s="5">
        <v>45917.65085648149</v>
      </c>
      <c r="B46">
        <v>26922</v>
      </c>
      <c r="C46" t="s">
        <v>178</v>
      </c>
      <c r="D46" t="s">
        <v>132</v>
      </c>
      <c r="E46" t="s">
        <v>273</v>
      </c>
      <c r="F46" t="s">
        <v>93</v>
      </c>
      <c r="G46" t="s">
        <v>86</v>
      </c>
      <c r="H46" t="s">
        <v>88</v>
      </c>
      <c r="I46" t="s">
        <v>86</v>
      </c>
      <c r="J46" t="s">
        <v>88</v>
      </c>
      <c r="K46" t="s">
        <v>87</v>
      </c>
      <c r="L46" t="s">
        <v>94</v>
      </c>
      <c r="M46" t="s">
        <v>89</v>
      </c>
      <c r="N46" t="s">
        <v>87</v>
      </c>
      <c r="O46" t="s">
        <v>112</v>
      </c>
      <c r="P46" t="s">
        <v>87</v>
      </c>
      <c r="Q46" t="s">
        <v>87</v>
      </c>
      <c r="R46" t="s">
        <v>274</v>
      </c>
      <c r="S46" t="s">
        <v>90</v>
      </c>
      <c r="T46" t="s">
        <v>87</v>
      </c>
      <c r="U46" t="s">
        <v>87</v>
      </c>
      <c r="V46" t="s">
        <v>99</v>
      </c>
      <c r="W46" t="s">
        <v>87</v>
      </c>
      <c r="X46" t="s">
        <v>100</v>
      </c>
      <c r="Y46" t="s">
        <v>127</v>
      </c>
      <c r="Z46" t="s">
        <v>128</v>
      </c>
      <c r="AA46" t="s">
        <v>87</v>
      </c>
      <c r="AB46" t="s">
        <v>87</v>
      </c>
      <c r="AC46" t="s">
        <v>151</v>
      </c>
      <c r="AD46" t="s">
        <v>87</v>
      </c>
      <c r="AE46" t="s">
        <v>87</v>
      </c>
      <c r="AF46" t="s">
        <v>103</v>
      </c>
      <c r="AG46" t="s">
        <v>103</v>
      </c>
      <c r="AH46" t="s">
        <v>129</v>
      </c>
      <c r="AI46" t="s">
        <v>103</v>
      </c>
      <c r="AJ46" t="s">
        <v>87</v>
      </c>
      <c r="AK46" t="s">
        <v>91</v>
      </c>
      <c r="AL46" t="s">
        <v>87</v>
      </c>
      <c r="AM46" t="s">
        <v>87</v>
      </c>
      <c r="AN46" t="s">
        <v>87</v>
      </c>
      <c r="AO46" t="s">
        <v>87</v>
      </c>
      <c r="AP46" t="s">
        <v>87</v>
      </c>
      <c r="AQ46" t="s">
        <v>87</v>
      </c>
      <c r="AR46" t="s">
        <v>275</v>
      </c>
      <c r="AS46" t="s">
        <v>87</v>
      </c>
      <c r="AT46" t="s">
        <v>87</v>
      </c>
      <c r="AU46" t="s">
        <v>87</v>
      </c>
      <c r="AV46" t="s">
        <v>87</v>
      </c>
      <c r="AW46" t="s">
        <v>87</v>
      </c>
      <c r="AX46" t="s">
        <v>87</v>
      </c>
      <c r="AY46" t="s">
        <v>87</v>
      </c>
      <c r="AZ46" t="s">
        <v>87</v>
      </c>
      <c r="BA46" t="s">
        <v>87</v>
      </c>
    </row>
    <row r="47" spans="1:53" x14ac:dyDescent="0.25">
      <c r="A47" s="5">
        <v>45917.65082175926</v>
      </c>
      <c r="B47">
        <v>26921</v>
      </c>
      <c r="C47" t="s">
        <v>212</v>
      </c>
      <c r="D47" t="s">
        <v>84</v>
      </c>
      <c r="E47" t="s">
        <v>276</v>
      </c>
      <c r="F47" t="s">
        <v>88</v>
      </c>
      <c r="G47" t="s">
        <v>93</v>
      </c>
      <c r="H47" t="s">
        <v>93</v>
      </c>
      <c r="I47" t="s">
        <v>111</v>
      </c>
      <c r="J47" t="s">
        <v>125</v>
      </c>
      <c r="K47" t="s">
        <v>87</v>
      </c>
      <c r="L47" t="s">
        <v>87</v>
      </c>
      <c r="M47" t="s">
        <v>89</v>
      </c>
      <c r="N47" t="s">
        <v>87</v>
      </c>
      <c r="O47" t="s">
        <v>87</v>
      </c>
      <c r="P47" t="s">
        <v>87</v>
      </c>
      <c r="Q47" t="s">
        <v>87</v>
      </c>
      <c r="R47" t="s">
        <v>277</v>
      </c>
      <c r="S47" t="s">
        <v>143</v>
      </c>
      <c r="T47" t="s">
        <v>87</v>
      </c>
      <c r="U47" t="s">
        <v>87</v>
      </c>
      <c r="V47" t="s">
        <v>99</v>
      </c>
      <c r="W47" t="s">
        <v>87</v>
      </c>
      <c r="X47" t="s">
        <v>87</v>
      </c>
      <c r="Y47" t="s">
        <v>127</v>
      </c>
      <c r="Z47" t="s">
        <v>87</v>
      </c>
      <c r="AA47" t="s">
        <v>87</v>
      </c>
      <c r="AB47" t="s">
        <v>87</v>
      </c>
      <c r="AC47" t="s">
        <v>165</v>
      </c>
      <c r="AD47" t="s">
        <v>87</v>
      </c>
      <c r="AE47" t="s">
        <v>87</v>
      </c>
      <c r="AF47" t="s">
        <v>121</v>
      </c>
      <c r="AG47" t="s">
        <v>103</v>
      </c>
      <c r="AH47" t="s">
        <v>103</v>
      </c>
      <c r="AI47" t="s">
        <v>121</v>
      </c>
      <c r="AJ47" t="s">
        <v>87</v>
      </c>
      <c r="AK47" t="s">
        <v>91</v>
      </c>
      <c r="AL47" t="s">
        <v>87</v>
      </c>
      <c r="AM47" t="s">
        <v>87</v>
      </c>
      <c r="AN47" t="s">
        <v>87</v>
      </c>
      <c r="AO47" t="s">
        <v>87</v>
      </c>
      <c r="AP47" t="s">
        <v>278</v>
      </c>
      <c r="AQ47" t="s">
        <v>87</v>
      </c>
      <c r="AR47" t="s">
        <v>279</v>
      </c>
      <c r="AS47" t="s">
        <v>87</v>
      </c>
      <c r="AT47" t="s">
        <v>87</v>
      </c>
      <c r="AU47" t="s">
        <v>87</v>
      </c>
      <c r="AV47" t="s">
        <v>87</v>
      </c>
      <c r="AW47" t="s">
        <v>87</v>
      </c>
      <c r="AX47" t="s">
        <v>87</v>
      </c>
      <c r="AY47" t="s">
        <v>87</v>
      </c>
      <c r="AZ47" t="s">
        <v>87</v>
      </c>
      <c r="BA47" t="s">
        <v>87</v>
      </c>
    </row>
    <row r="48" spans="1:53" x14ac:dyDescent="0.25">
      <c r="A48" s="5">
        <v>45917.650775462964</v>
      </c>
      <c r="B48">
        <v>26920</v>
      </c>
      <c r="C48" t="s">
        <v>178</v>
      </c>
      <c r="D48" t="s">
        <v>84</v>
      </c>
      <c r="E48" t="s">
        <v>280</v>
      </c>
      <c r="F48" t="s">
        <v>125</v>
      </c>
      <c r="G48" t="s">
        <v>111</v>
      </c>
      <c r="H48" t="s">
        <v>88</v>
      </c>
      <c r="I48" t="s">
        <v>86</v>
      </c>
      <c r="J48" t="s">
        <v>125</v>
      </c>
      <c r="K48" t="s">
        <v>87</v>
      </c>
      <c r="L48" t="s">
        <v>94</v>
      </c>
      <c r="M48" t="s">
        <v>87</v>
      </c>
      <c r="N48" t="s">
        <v>87</v>
      </c>
      <c r="O48" t="s">
        <v>87</v>
      </c>
      <c r="P48" t="s">
        <v>87</v>
      </c>
      <c r="Q48" t="s">
        <v>87</v>
      </c>
      <c r="R48" t="s">
        <v>281</v>
      </c>
      <c r="S48" t="s">
        <v>90</v>
      </c>
      <c r="T48" t="s">
        <v>87</v>
      </c>
      <c r="U48" t="s">
        <v>87</v>
      </c>
      <c r="V48" t="s">
        <v>87</v>
      </c>
      <c r="W48" t="s">
        <v>87</v>
      </c>
      <c r="X48" t="s">
        <v>100</v>
      </c>
      <c r="Y48" t="s">
        <v>127</v>
      </c>
      <c r="Z48" t="s">
        <v>87</v>
      </c>
      <c r="AA48" t="s">
        <v>87</v>
      </c>
      <c r="AB48" t="s">
        <v>87</v>
      </c>
      <c r="AC48" t="s">
        <v>165</v>
      </c>
      <c r="AD48" t="s">
        <v>87</v>
      </c>
      <c r="AE48" t="s">
        <v>87</v>
      </c>
      <c r="AF48" t="s">
        <v>121</v>
      </c>
      <c r="AG48" t="s">
        <v>129</v>
      </c>
      <c r="AH48" t="s">
        <v>129</v>
      </c>
      <c r="AI48" t="s">
        <v>102</v>
      </c>
      <c r="AJ48" t="s">
        <v>87</v>
      </c>
      <c r="AK48" t="s">
        <v>91</v>
      </c>
      <c r="AL48" t="s">
        <v>87</v>
      </c>
      <c r="AM48" t="s">
        <v>87</v>
      </c>
      <c r="AN48" t="s">
        <v>87</v>
      </c>
      <c r="AO48" t="s">
        <v>87</v>
      </c>
      <c r="AP48" t="s">
        <v>87</v>
      </c>
      <c r="AQ48" t="s">
        <v>87</v>
      </c>
      <c r="AR48" t="s">
        <v>282</v>
      </c>
      <c r="AS48" t="s">
        <v>87</v>
      </c>
      <c r="AT48" t="s">
        <v>87</v>
      </c>
      <c r="AU48" t="s">
        <v>87</v>
      </c>
      <c r="AV48" t="s">
        <v>87</v>
      </c>
      <c r="AW48" t="s">
        <v>87</v>
      </c>
      <c r="AX48" t="s">
        <v>87</v>
      </c>
      <c r="AY48" t="s">
        <v>87</v>
      </c>
      <c r="AZ48" t="s">
        <v>87</v>
      </c>
      <c r="BA48" t="s">
        <v>87</v>
      </c>
    </row>
    <row r="49" spans="1:53" x14ac:dyDescent="0.25">
      <c r="A49" s="5">
        <v>45917.65074074074</v>
      </c>
      <c r="B49">
        <v>26919</v>
      </c>
      <c r="C49" t="s">
        <v>178</v>
      </c>
      <c r="D49" t="s">
        <v>132</v>
      </c>
      <c r="E49" t="s">
        <v>283</v>
      </c>
      <c r="F49" t="s">
        <v>125</v>
      </c>
      <c r="G49" t="s">
        <v>125</v>
      </c>
      <c r="H49" t="s">
        <v>86</v>
      </c>
      <c r="I49" t="s">
        <v>88</v>
      </c>
      <c r="J49" t="s">
        <v>125</v>
      </c>
      <c r="K49" t="s">
        <v>87</v>
      </c>
      <c r="L49" t="s">
        <v>94</v>
      </c>
      <c r="M49" t="s">
        <v>89</v>
      </c>
      <c r="N49" t="s">
        <v>95</v>
      </c>
      <c r="O49" t="s">
        <v>112</v>
      </c>
      <c r="P49" t="s">
        <v>87</v>
      </c>
      <c r="Q49" t="s">
        <v>87</v>
      </c>
      <c r="R49" t="s">
        <v>284</v>
      </c>
      <c r="S49" t="s">
        <v>97</v>
      </c>
      <c r="T49" t="s">
        <v>87</v>
      </c>
      <c r="U49" t="s">
        <v>87</v>
      </c>
      <c r="V49" t="s">
        <v>99</v>
      </c>
      <c r="W49" t="s">
        <v>87</v>
      </c>
      <c r="X49" t="s">
        <v>100</v>
      </c>
      <c r="Y49" t="s">
        <v>127</v>
      </c>
      <c r="Z49" t="s">
        <v>128</v>
      </c>
      <c r="AA49" t="s">
        <v>87</v>
      </c>
      <c r="AB49" t="s">
        <v>87</v>
      </c>
      <c r="AC49" t="s">
        <v>165</v>
      </c>
      <c r="AD49" t="s">
        <v>87</v>
      </c>
      <c r="AE49" t="s">
        <v>87</v>
      </c>
      <c r="AF49" t="s">
        <v>103</v>
      </c>
      <c r="AG49" t="s">
        <v>121</v>
      </c>
      <c r="AH49" t="s">
        <v>102</v>
      </c>
      <c r="AI49" t="s">
        <v>102</v>
      </c>
      <c r="AJ49" t="s">
        <v>87</v>
      </c>
      <c r="AK49" t="s">
        <v>136</v>
      </c>
      <c r="AL49" t="s">
        <v>87</v>
      </c>
      <c r="AM49" t="s">
        <v>87</v>
      </c>
      <c r="AN49" t="s">
        <v>285</v>
      </c>
      <c r="AO49" t="s">
        <v>87</v>
      </c>
      <c r="AP49" t="s">
        <v>87</v>
      </c>
      <c r="AQ49" t="s">
        <v>87</v>
      </c>
      <c r="AR49" t="s">
        <v>286</v>
      </c>
      <c r="AS49" t="s">
        <v>87</v>
      </c>
      <c r="AT49" t="s">
        <v>87</v>
      </c>
      <c r="AU49" t="s">
        <v>87</v>
      </c>
      <c r="AV49" t="s">
        <v>87</v>
      </c>
      <c r="AW49" t="s">
        <v>87</v>
      </c>
      <c r="AX49" t="s">
        <v>87</v>
      </c>
      <c r="AY49" t="s">
        <v>87</v>
      </c>
      <c r="AZ49" t="s">
        <v>87</v>
      </c>
      <c r="BA49" t="s">
        <v>87</v>
      </c>
    </row>
    <row r="50" spans="1:53" x14ac:dyDescent="0.25">
      <c r="A50" s="5">
        <v>45917.65070601852</v>
      </c>
      <c r="B50">
        <v>26918</v>
      </c>
      <c r="C50" t="s">
        <v>123</v>
      </c>
      <c r="D50" t="s">
        <v>84</v>
      </c>
      <c r="E50" t="s">
        <v>287</v>
      </c>
      <c r="F50" t="s">
        <v>86</v>
      </c>
      <c r="G50" t="s">
        <v>111</v>
      </c>
      <c r="H50" t="s">
        <v>125</v>
      </c>
      <c r="I50" t="s">
        <v>125</v>
      </c>
      <c r="J50" t="s">
        <v>86</v>
      </c>
      <c r="K50" t="s">
        <v>87</v>
      </c>
      <c r="L50" t="s">
        <v>94</v>
      </c>
      <c r="M50" t="s">
        <v>87</v>
      </c>
      <c r="N50" t="s">
        <v>95</v>
      </c>
      <c r="O50" t="s">
        <v>87</v>
      </c>
      <c r="P50" t="s">
        <v>87</v>
      </c>
      <c r="Q50" t="s">
        <v>87</v>
      </c>
      <c r="R50" t="s">
        <v>288</v>
      </c>
      <c r="S50" t="s">
        <v>97</v>
      </c>
      <c r="T50" t="s">
        <v>87</v>
      </c>
      <c r="U50" t="s">
        <v>87</v>
      </c>
      <c r="V50" t="s">
        <v>87</v>
      </c>
      <c r="W50" t="s">
        <v>119</v>
      </c>
      <c r="X50" t="s">
        <v>87</v>
      </c>
      <c r="Y50" t="s">
        <v>87</v>
      </c>
      <c r="Z50" t="s">
        <v>128</v>
      </c>
      <c r="AA50" t="s">
        <v>87</v>
      </c>
      <c r="AB50" t="s">
        <v>87</v>
      </c>
      <c r="AC50" t="s">
        <v>120</v>
      </c>
      <c r="AD50" t="s">
        <v>87</v>
      </c>
      <c r="AE50" t="s">
        <v>87</v>
      </c>
      <c r="AF50" t="s">
        <v>102</v>
      </c>
      <c r="AG50" t="s">
        <v>103</v>
      </c>
      <c r="AH50" t="s">
        <v>129</v>
      </c>
      <c r="AI50" t="s">
        <v>103</v>
      </c>
      <c r="AJ50" t="s">
        <v>87</v>
      </c>
      <c r="AK50" t="s">
        <v>91</v>
      </c>
      <c r="AL50" t="s">
        <v>87</v>
      </c>
      <c r="AM50" t="s">
        <v>87</v>
      </c>
      <c r="AN50" t="s">
        <v>87</v>
      </c>
      <c r="AO50" t="s">
        <v>87</v>
      </c>
      <c r="AP50" t="s">
        <v>87</v>
      </c>
      <c r="AQ50" t="s">
        <v>87</v>
      </c>
      <c r="AR50" t="s">
        <v>289</v>
      </c>
      <c r="AS50" t="s">
        <v>87</v>
      </c>
      <c r="AT50" t="s">
        <v>87</v>
      </c>
      <c r="AU50" t="s">
        <v>87</v>
      </c>
      <c r="AV50" t="s">
        <v>87</v>
      </c>
      <c r="AW50" t="s">
        <v>87</v>
      </c>
      <c r="AX50" t="s">
        <v>87</v>
      </c>
      <c r="AY50" t="s">
        <v>87</v>
      </c>
      <c r="AZ50" t="s">
        <v>87</v>
      </c>
      <c r="BA50" t="s">
        <v>87</v>
      </c>
    </row>
    <row r="51" spans="1:53" x14ac:dyDescent="0.25">
      <c r="A51" s="5">
        <v>45917.65065972222</v>
      </c>
      <c r="B51">
        <v>26917</v>
      </c>
      <c r="C51" t="s">
        <v>153</v>
      </c>
      <c r="D51" t="s">
        <v>84</v>
      </c>
      <c r="E51" t="s">
        <v>290</v>
      </c>
      <c r="F51" t="s">
        <v>93</v>
      </c>
      <c r="G51" t="s">
        <v>88</v>
      </c>
      <c r="H51" t="s">
        <v>125</v>
      </c>
      <c r="I51" t="s">
        <v>93</v>
      </c>
      <c r="J51" t="s">
        <v>86</v>
      </c>
      <c r="K51" t="s">
        <v>87</v>
      </c>
      <c r="L51" t="s">
        <v>94</v>
      </c>
      <c r="M51" t="s">
        <v>89</v>
      </c>
      <c r="N51" t="s">
        <v>87</v>
      </c>
      <c r="O51" t="s">
        <v>87</v>
      </c>
      <c r="P51" t="s">
        <v>87</v>
      </c>
      <c r="Q51" t="s">
        <v>87</v>
      </c>
      <c r="R51" t="s">
        <v>291</v>
      </c>
      <c r="S51" t="s">
        <v>97</v>
      </c>
      <c r="T51" t="s">
        <v>87</v>
      </c>
      <c r="U51" t="s">
        <v>87</v>
      </c>
      <c r="V51" t="s">
        <v>87</v>
      </c>
      <c r="W51" t="s">
        <v>119</v>
      </c>
      <c r="X51" t="s">
        <v>87</v>
      </c>
      <c r="Y51" t="s">
        <v>127</v>
      </c>
      <c r="Z51" t="s">
        <v>87</v>
      </c>
      <c r="AA51" t="s">
        <v>87</v>
      </c>
      <c r="AB51" t="s">
        <v>87</v>
      </c>
      <c r="AC51" t="s">
        <v>222</v>
      </c>
      <c r="AD51" t="s">
        <v>87</v>
      </c>
      <c r="AE51" t="s">
        <v>87</v>
      </c>
      <c r="AF51" t="s">
        <v>129</v>
      </c>
      <c r="AG51" t="s">
        <v>129</v>
      </c>
      <c r="AH51" t="s">
        <v>129</v>
      </c>
      <c r="AI51" t="s">
        <v>121</v>
      </c>
      <c r="AJ51" t="s">
        <v>87</v>
      </c>
      <c r="AK51" t="s">
        <v>91</v>
      </c>
      <c r="AL51" t="s">
        <v>87</v>
      </c>
      <c r="AM51" t="s">
        <v>292</v>
      </c>
      <c r="AN51" t="s">
        <v>87</v>
      </c>
      <c r="AO51" t="s">
        <v>87</v>
      </c>
      <c r="AP51" t="s">
        <v>87</v>
      </c>
      <c r="AQ51" t="s">
        <v>87</v>
      </c>
      <c r="AR51" t="s">
        <v>293</v>
      </c>
      <c r="AS51" t="s">
        <v>87</v>
      </c>
      <c r="AT51" t="s">
        <v>87</v>
      </c>
      <c r="AU51" t="s">
        <v>87</v>
      </c>
      <c r="AV51" t="s">
        <v>87</v>
      </c>
      <c r="AW51" t="s">
        <v>87</v>
      </c>
      <c r="AX51" t="s">
        <v>87</v>
      </c>
      <c r="AY51" t="s">
        <v>87</v>
      </c>
      <c r="AZ51" t="s">
        <v>87</v>
      </c>
      <c r="BA51" t="s">
        <v>87</v>
      </c>
    </row>
    <row r="52" spans="1:53" x14ac:dyDescent="0.25">
      <c r="A52" s="5">
        <v>45917.650624999995</v>
      </c>
      <c r="B52">
        <v>26916</v>
      </c>
      <c r="C52" t="s">
        <v>153</v>
      </c>
      <c r="D52" t="s">
        <v>132</v>
      </c>
      <c r="E52" t="s">
        <v>294</v>
      </c>
      <c r="F52" t="s">
        <v>86</v>
      </c>
      <c r="G52" t="s">
        <v>88</v>
      </c>
      <c r="H52" t="s">
        <v>111</v>
      </c>
      <c r="I52" t="s">
        <v>86</v>
      </c>
      <c r="J52" t="s">
        <v>125</v>
      </c>
      <c r="K52" t="s">
        <v>87</v>
      </c>
      <c r="L52" t="s">
        <v>87</v>
      </c>
      <c r="M52" t="s">
        <v>87</v>
      </c>
      <c r="N52" t="s">
        <v>95</v>
      </c>
      <c r="O52" t="s">
        <v>87</v>
      </c>
      <c r="P52" t="s">
        <v>87</v>
      </c>
      <c r="Q52" t="s">
        <v>87</v>
      </c>
      <c r="R52" t="s">
        <v>295</v>
      </c>
      <c r="S52" t="s">
        <v>114</v>
      </c>
      <c r="T52" t="s">
        <v>87</v>
      </c>
      <c r="U52" t="s">
        <v>87</v>
      </c>
      <c r="V52" t="s">
        <v>99</v>
      </c>
      <c r="W52" t="s">
        <v>119</v>
      </c>
      <c r="X52" t="s">
        <v>100</v>
      </c>
      <c r="Y52" t="s">
        <v>127</v>
      </c>
      <c r="Z52" t="s">
        <v>128</v>
      </c>
      <c r="AA52" t="s">
        <v>87</v>
      </c>
      <c r="AB52" t="s">
        <v>87</v>
      </c>
      <c r="AC52" t="s">
        <v>151</v>
      </c>
      <c r="AD52" t="s">
        <v>87</v>
      </c>
      <c r="AE52" t="s">
        <v>87</v>
      </c>
      <c r="AF52" t="s">
        <v>102</v>
      </c>
      <c r="AG52" t="s">
        <v>130</v>
      </c>
      <c r="AH52" t="s">
        <v>102</v>
      </c>
      <c r="AI52" t="s">
        <v>130</v>
      </c>
      <c r="AJ52" t="s">
        <v>87</v>
      </c>
      <c r="AK52" t="s">
        <v>91</v>
      </c>
      <c r="AL52" t="s">
        <v>87</v>
      </c>
      <c r="AM52" t="s">
        <v>87</v>
      </c>
      <c r="AN52" t="s">
        <v>87</v>
      </c>
      <c r="AO52" t="s">
        <v>87</v>
      </c>
      <c r="AP52" t="s">
        <v>87</v>
      </c>
      <c r="AQ52" t="s">
        <v>87</v>
      </c>
      <c r="AR52" t="s">
        <v>296</v>
      </c>
      <c r="AS52" t="s">
        <v>87</v>
      </c>
      <c r="AT52" t="s">
        <v>87</v>
      </c>
      <c r="AU52" t="s">
        <v>87</v>
      </c>
      <c r="AV52" t="s">
        <v>87</v>
      </c>
      <c r="AW52" t="s">
        <v>87</v>
      </c>
      <c r="AX52" t="s">
        <v>87</v>
      </c>
      <c r="AY52" t="s">
        <v>87</v>
      </c>
      <c r="AZ52" t="s">
        <v>87</v>
      </c>
      <c r="BA52" t="s">
        <v>87</v>
      </c>
    </row>
    <row r="53" spans="1:53" x14ac:dyDescent="0.25">
      <c r="A53" s="5">
        <v>45917.65059027778</v>
      </c>
      <c r="B53">
        <v>26915</v>
      </c>
      <c r="C53" t="s">
        <v>153</v>
      </c>
      <c r="D53" t="s">
        <v>132</v>
      </c>
      <c r="E53" t="s">
        <v>297</v>
      </c>
      <c r="F53" t="s">
        <v>125</v>
      </c>
      <c r="G53" t="s">
        <v>93</v>
      </c>
      <c r="H53" t="s">
        <v>93</v>
      </c>
      <c r="I53" t="s">
        <v>86</v>
      </c>
      <c r="J53" t="s">
        <v>86</v>
      </c>
      <c r="K53" t="s">
        <v>87</v>
      </c>
      <c r="L53" t="s">
        <v>94</v>
      </c>
      <c r="M53" t="s">
        <v>89</v>
      </c>
      <c r="N53" t="s">
        <v>95</v>
      </c>
      <c r="O53" t="s">
        <v>112</v>
      </c>
      <c r="P53" t="s">
        <v>87</v>
      </c>
      <c r="Q53" t="s">
        <v>87</v>
      </c>
      <c r="R53" t="s">
        <v>298</v>
      </c>
      <c r="S53" t="s">
        <v>143</v>
      </c>
      <c r="T53" t="s">
        <v>87</v>
      </c>
      <c r="U53" t="s">
        <v>87</v>
      </c>
      <c r="V53" t="s">
        <v>99</v>
      </c>
      <c r="W53" t="s">
        <v>119</v>
      </c>
      <c r="X53" t="s">
        <v>87</v>
      </c>
      <c r="Y53" t="s">
        <v>127</v>
      </c>
      <c r="Z53" t="s">
        <v>128</v>
      </c>
      <c r="AA53" t="s">
        <v>87</v>
      </c>
      <c r="AB53" t="s">
        <v>299</v>
      </c>
      <c r="AC53" t="s">
        <v>120</v>
      </c>
      <c r="AD53" t="s">
        <v>87</v>
      </c>
      <c r="AE53" t="s">
        <v>87</v>
      </c>
      <c r="AF53" t="s">
        <v>121</v>
      </c>
      <c r="AG53" t="s">
        <v>129</v>
      </c>
      <c r="AH53" t="s">
        <v>129</v>
      </c>
      <c r="AI53" t="s">
        <v>121</v>
      </c>
      <c r="AJ53" t="s">
        <v>87</v>
      </c>
      <c r="AK53" t="s">
        <v>91</v>
      </c>
      <c r="AL53" t="s">
        <v>87</v>
      </c>
      <c r="AM53" t="s">
        <v>87</v>
      </c>
      <c r="AN53" t="s">
        <v>87</v>
      </c>
      <c r="AO53" t="s">
        <v>87</v>
      </c>
      <c r="AP53" t="s">
        <v>87</v>
      </c>
      <c r="AQ53" t="s">
        <v>300</v>
      </c>
      <c r="AR53" t="s">
        <v>301</v>
      </c>
      <c r="AS53" t="s">
        <v>87</v>
      </c>
      <c r="AT53" t="s">
        <v>87</v>
      </c>
      <c r="AU53" t="s">
        <v>87</v>
      </c>
      <c r="AV53" t="s">
        <v>87</v>
      </c>
      <c r="AW53" t="s">
        <v>87</v>
      </c>
      <c r="AX53" t="s">
        <v>87</v>
      </c>
      <c r="AY53" t="s">
        <v>87</v>
      </c>
      <c r="AZ53" t="s">
        <v>87</v>
      </c>
      <c r="BA53" t="s">
        <v>87</v>
      </c>
    </row>
    <row r="54" spans="1:53" x14ac:dyDescent="0.25">
      <c r="A54" s="5">
        <v>45917.65054398148</v>
      </c>
      <c r="B54">
        <v>26914</v>
      </c>
      <c r="C54" t="s">
        <v>83</v>
      </c>
      <c r="D54" t="s">
        <v>84</v>
      </c>
      <c r="E54" t="s">
        <v>302</v>
      </c>
      <c r="F54" t="s">
        <v>125</v>
      </c>
      <c r="G54" t="s">
        <v>93</v>
      </c>
      <c r="H54" t="s">
        <v>88</v>
      </c>
      <c r="I54" t="s">
        <v>88</v>
      </c>
      <c r="J54" t="s">
        <v>125</v>
      </c>
      <c r="K54" t="s">
        <v>87</v>
      </c>
      <c r="L54" t="s">
        <v>94</v>
      </c>
      <c r="M54" t="s">
        <v>89</v>
      </c>
      <c r="N54" t="s">
        <v>95</v>
      </c>
      <c r="O54" t="s">
        <v>112</v>
      </c>
      <c r="P54" t="s">
        <v>87</v>
      </c>
      <c r="Q54" t="s">
        <v>87</v>
      </c>
      <c r="R54" t="s">
        <v>87</v>
      </c>
      <c r="S54" t="s">
        <v>143</v>
      </c>
      <c r="T54" t="s">
        <v>87</v>
      </c>
      <c r="U54" t="s">
        <v>87</v>
      </c>
      <c r="V54" t="s">
        <v>99</v>
      </c>
      <c r="W54" t="s">
        <v>119</v>
      </c>
      <c r="X54" t="s">
        <v>100</v>
      </c>
      <c r="Y54" t="s">
        <v>127</v>
      </c>
      <c r="Z54" t="s">
        <v>87</v>
      </c>
      <c r="AA54" t="s">
        <v>87</v>
      </c>
      <c r="AB54" t="s">
        <v>87</v>
      </c>
      <c r="AC54" t="s">
        <v>135</v>
      </c>
      <c r="AD54" t="s">
        <v>87</v>
      </c>
      <c r="AE54" t="s">
        <v>87</v>
      </c>
      <c r="AF54" t="s">
        <v>121</v>
      </c>
      <c r="AG54" t="s">
        <v>102</v>
      </c>
      <c r="AH54" t="s">
        <v>121</v>
      </c>
      <c r="AI54" t="s">
        <v>103</v>
      </c>
      <c r="AJ54" t="s">
        <v>87</v>
      </c>
      <c r="AK54" t="s">
        <v>136</v>
      </c>
      <c r="AL54" t="s">
        <v>303</v>
      </c>
      <c r="AM54" t="s">
        <v>87</v>
      </c>
      <c r="AN54" t="s">
        <v>87</v>
      </c>
      <c r="AO54" t="s">
        <v>87</v>
      </c>
      <c r="AP54" t="s">
        <v>87</v>
      </c>
      <c r="AQ54" t="s">
        <v>87</v>
      </c>
      <c r="AR54" t="s">
        <v>304</v>
      </c>
      <c r="AS54" t="s">
        <v>87</v>
      </c>
      <c r="AT54" t="s">
        <v>87</v>
      </c>
      <c r="AU54" t="s">
        <v>87</v>
      </c>
      <c r="AV54" t="s">
        <v>87</v>
      </c>
      <c r="AW54" t="s">
        <v>87</v>
      </c>
      <c r="AX54" t="s">
        <v>87</v>
      </c>
      <c r="AY54" t="s">
        <v>87</v>
      </c>
      <c r="AZ54" t="s">
        <v>87</v>
      </c>
      <c r="BA54" t="s">
        <v>87</v>
      </c>
    </row>
    <row r="55" spans="1:53" x14ac:dyDescent="0.25">
      <c r="A55" s="5">
        <v>45917.650509259256</v>
      </c>
      <c r="B55">
        <v>26913</v>
      </c>
      <c r="C55" t="s">
        <v>178</v>
      </c>
      <c r="D55" t="s">
        <v>132</v>
      </c>
      <c r="E55" t="s">
        <v>305</v>
      </c>
      <c r="F55" t="s">
        <v>88</v>
      </c>
      <c r="G55" t="s">
        <v>88</v>
      </c>
      <c r="H55" t="s">
        <v>88</v>
      </c>
      <c r="I55" t="s">
        <v>125</v>
      </c>
      <c r="J55" t="s">
        <v>86</v>
      </c>
      <c r="K55" t="s">
        <v>87</v>
      </c>
      <c r="L55" t="s">
        <v>94</v>
      </c>
      <c r="M55" t="s">
        <v>89</v>
      </c>
      <c r="N55" t="s">
        <v>95</v>
      </c>
      <c r="O55" t="s">
        <v>87</v>
      </c>
      <c r="P55" t="s">
        <v>87</v>
      </c>
      <c r="Q55" t="s">
        <v>87</v>
      </c>
      <c r="R55" t="s">
        <v>306</v>
      </c>
      <c r="S55" t="s">
        <v>114</v>
      </c>
      <c r="T55" t="s">
        <v>87</v>
      </c>
      <c r="U55" t="s">
        <v>307</v>
      </c>
      <c r="V55" t="s">
        <v>99</v>
      </c>
      <c r="W55" t="s">
        <v>119</v>
      </c>
      <c r="X55" t="s">
        <v>100</v>
      </c>
      <c r="Y55" t="s">
        <v>87</v>
      </c>
      <c r="Z55" t="s">
        <v>87</v>
      </c>
      <c r="AA55" t="s">
        <v>87</v>
      </c>
      <c r="AB55" t="s">
        <v>87</v>
      </c>
      <c r="AC55" t="s">
        <v>222</v>
      </c>
      <c r="AD55" t="s">
        <v>87</v>
      </c>
      <c r="AE55" t="s">
        <v>87</v>
      </c>
      <c r="AF55" t="s">
        <v>121</v>
      </c>
      <c r="AG55" t="s">
        <v>103</v>
      </c>
      <c r="AH55" t="s">
        <v>130</v>
      </c>
      <c r="AI55" t="s">
        <v>102</v>
      </c>
      <c r="AJ55" t="s">
        <v>87</v>
      </c>
      <c r="AK55" t="s">
        <v>136</v>
      </c>
      <c r="AL55" t="s">
        <v>87</v>
      </c>
      <c r="AM55" t="s">
        <v>87</v>
      </c>
      <c r="AN55" t="s">
        <v>87</v>
      </c>
      <c r="AO55" t="s">
        <v>87</v>
      </c>
      <c r="AP55" t="s">
        <v>87</v>
      </c>
      <c r="AQ55" t="s">
        <v>87</v>
      </c>
      <c r="AR55" t="s">
        <v>308</v>
      </c>
      <c r="AS55" t="s">
        <v>87</v>
      </c>
      <c r="AT55" t="s">
        <v>87</v>
      </c>
      <c r="AU55" t="s">
        <v>87</v>
      </c>
      <c r="AV55" t="s">
        <v>87</v>
      </c>
      <c r="AW55" t="s">
        <v>87</v>
      </c>
      <c r="AX55" t="s">
        <v>87</v>
      </c>
      <c r="AY55" t="s">
        <v>87</v>
      </c>
      <c r="AZ55" t="s">
        <v>87</v>
      </c>
      <c r="BA55" t="s">
        <v>87</v>
      </c>
    </row>
    <row r="56" spans="1:53" x14ac:dyDescent="0.25">
      <c r="A56" s="5">
        <v>45917.65048611111</v>
      </c>
      <c r="B56">
        <v>26912</v>
      </c>
      <c r="C56" t="s">
        <v>123</v>
      </c>
      <c r="D56" t="s">
        <v>117</v>
      </c>
      <c r="E56" t="s">
        <v>309</v>
      </c>
      <c r="F56" t="s">
        <v>88</v>
      </c>
      <c r="G56" t="s">
        <v>86</v>
      </c>
      <c r="H56" t="s">
        <v>125</v>
      </c>
      <c r="I56" t="s">
        <v>125</v>
      </c>
      <c r="J56" t="s">
        <v>125</v>
      </c>
      <c r="K56" t="s">
        <v>87</v>
      </c>
      <c r="L56" t="s">
        <v>94</v>
      </c>
      <c r="M56" t="s">
        <v>89</v>
      </c>
      <c r="N56" t="s">
        <v>87</v>
      </c>
      <c r="O56" t="s">
        <v>112</v>
      </c>
      <c r="P56" t="s">
        <v>87</v>
      </c>
      <c r="Q56" t="s">
        <v>87</v>
      </c>
      <c r="R56" t="s">
        <v>310</v>
      </c>
      <c r="S56" t="s">
        <v>97</v>
      </c>
      <c r="T56" t="s">
        <v>87</v>
      </c>
      <c r="U56" t="s">
        <v>87</v>
      </c>
      <c r="V56" t="s">
        <v>87</v>
      </c>
      <c r="W56" t="s">
        <v>119</v>
      </c>
      <c r="X56" t="s">
        <v>87</v>
      </c>
      <c r="Y56" t="s">
        <v>87</v>
      </c>
      <c r="Z56" t="s">
        <v>87</v>
      </c>
      <c r="AA56" t="s">
        <v>87</v>
      </c>
      <c r="AB56" t="s">
        <v>87</v>
      </c>
      <c r="AC56" t="s">
        <v>120</v>
      </c>
      <c r="AD56" t="s">
        <v>87</v>
      </c>
      <c r="AE56" t="s">
        <v>87</v>
      </c>
      <c r="AF56" t="s">
        <v>130</v>
      </c>
      <c r="AG56" t="s">
        <v>121</v>
      </c>
      <c r="AH56" t="s">
        <v>130</v>
      </c>
      <c r="AI56" t="s">
        <v>102</v>
      </c>
      <c r="AJ56" t="s">
        <v>87</v>
      </c>
      <c r="AK56" t="s">
        <v>91</v>
      </c>
      <c r="AL56" t="s">
        <v>87</v>
      </c>
      <c r="AM56" t="s">
        <v>87</v>
      </c>
      <c r="AN56" t="s">
        <v>87</v>
      </c>
      <c r="AO56" t="s">
        <v>87</v>
      </c>
      <c r="AP56" t="s">
        <v>311</v>
      </c>
      <c r="AQ56" t="s">
        <v>87</v>
      </c>
      <c r="AR56" t="s">
        <v>312</v>
      </c>
      <c r="AS56" t="s">
        <v>87</v>
      </c>
      <c r="AT56" t="s">
        <v>87</v>
      </c>
      <c r="AU56" t="s">
        <v>87</v>
      </c>
      <c r="AV56" t="s">
        <v>87</v>
      </c>
      <c r="AW56" t="s">
        <v>87</v>
      </c>
      <c r="AX56" t="s">
        <v>87</v>
      </c>
      <c r="AY56" t="s">
        <v>87</v>
      </c>
      <c r="AZ56" t="s">
        <v>87</v>
      </c>
      <c r="BA56" t="s">
        <v>87</v>
      </c>
    </row>
    <row r="57" spans="1:53" x14ac:dyDescent="0.25">
      <c r="A57" s="5">
        <v>45917.65042824074</v>
      </c>
      <c r="B57">
        <v>26911</v>
      </c>
      <c r="C57" t="s">
        <v>212</v>
      </c>
      <c r="D57" t="s">
        <v>117</v>
      </c>
      <c r="E57" t="s">
        <v>313</v>
      </c>
      <c r="F57" t="s">
        <v>125</v>
      </c>
      <c r="G57" t="s">
        <v>125</v>
      </c>
      <c r="H57" t="s">
        <v>125</v>
      </c>
      <c r="I57" t="s">
        <v>125</v>
      </c>
      <c r="J57" t="s">
        <v>125</v>
      </c>
      <c r="K57" t="s">
        <v>87</v>
      </c>
      <c r="L57" t="s">
        <v>94</v>
      </c>
      <c r="M57" t="s">
        <v>89</v>
      </c>
      <c r="N57" t="s">
        <v>95</v>
      </c>
      <c r="O57" t="s">
        <v>87</v>
      </c>
      <c r="P57" t="s">
        <v>87</v>
      </c>
      <c r="Q57" t="s">
        <v>314</v>
      </c>
      <c r="R57" t="s">
        <v>315</v>
      </c>
      <c r="S57" t="s">
        <v>97</v>
      </c>
      <c r="T57" t="s">
        <v>87</v>
      </c>
      <c r="U57" t="s">
        <v>87</v>
      </c>
      <c r="V57" t="s">
        <v>99</v>
      </c>
      <c r="W57" t="s">
        <v>87</v>
      </c>
      <c r="X57" t="s">
        <v>87</v>
      </c>
      <c r="Y57" t="s">
        <v>87</v>
      </c>
      <c r="Z57" t="s">
        <v>87</v>
      </c>
      <c r="AA57" t="s">
        <v>87</v>
      </c>
      <c r="AB57" t="s">
        <v>87</v>
      </c>
      <c r="AC57" t="s">
        <v>135</v>
      </c>
      <c r="AD57" t="s">
        <v>87</v>
      </c>
      <c r="AE57" t="s">
        <v>87</v>
      </c>
      <c r="AF57" t="s">
        <v>103</v>
      </c>
      <c r="AG57" t="s">
        <v>103</v>
      </c>
      <c r="AH57" t="s">
        <v>121</v>
      </c>
      <c r="AI57" t="s">
        <v>130</v>
      </c>
      <c r="AJ57" t="s">
        <v>87</v>
      </c>
      <c r="AK57" t="s">
        <v>91</v>
      </c>
      <c r="AL57" t="s">
        <v>87</v>
      </c>
      <c r="AM57" t="s">
        <v>87</v>
      </c>
      <c r="AN57" t="s">
        <v>87</v>
      </c>
      <c r="AO57" t="s">
        <v>87</v>
      </c>
      <c r="AP57" t="s">
        <v>87</v>
      </c>
      <c r="AQ57" t="s">
        <v>87</v>
      </c>
      <c r="AR57" t="s">
        <v>316</v>
      </c>
      <c r="AS57" t="s">
        <v>87</v>
      </c>
      <c r="AT57" t="s">
        <v>87</v>
      </c>
      <c r="AU57" t="s">
        <v>87</v>
      </c>
      <c r="AV57" t="s">
        <v>87</v>
      </c>
      <c r="AW57" t="s">
        <v>87</v>
      </c>
      <c r="AX57" t="s">
        <v>87</v>
      </c>
      <c r="AY57" t="s">
        <v>87</v>
      </c>
      <c r="AZ57" t="s">
        <v>87</v>
      </c>
      <c r="BA57" t="s">
        <v>87</v>
      </c>
    </row>
    <row r="58" spans="1:53" x14ac:dyDescent="0.25">
      <c r="A58" s="5">
        <v>45917.647465277776</v>
      </c>
      <c r="B58">
        <v>26910</v>
      </c>
      <c r="C58" t="s">
        <v>83</v>
      </c>
      <c r="D58" t="s">
        <v>132</v>
      </c>
      <c r="E58" t="s">
        <v>317</v>
      </c>
      <c r="F58" t="s">
        <v>86</v>
      </c>
      <c r="G58" t="s">
        <v>111</v>
      </c>
      <c r="H58" t="s">
        <v>125</v>
      </c>
      <c r="I58" t="s">
        <v>86</v>
      </c>
      <c r="J58" t="s">
        <v>88</v>
      </c>
      <c r="K58" t="s">
        <v>87</v>
      </c>
      <c r="L58" t="s">
        <v>87</v>
      </c>
      <c r="M58" t="s">
        <v>89</v>
      </c>
      <c r="N58" t="s">
        <v>87</v>
      </c>
      <c r="O58" t="s">
        <v>87</v>
      </c>
      <c r="P58" t="s">
        <v>87</v>
      </c>
      <c r="Q58" t="s">
        <v>87</v>
      </c>
      <c r="R58" t="s">
        <v>318</v>
      </c>
      <c r="S58" t="s">
        <v>114</v>
      </c>
      <c r="T58" t="s">
        <v>87</v>
      </c>
      <c r="U58" t="s">
        <v>319</v>
      </c>
      <c r="V58" t="s">
        <v>87</v>
      </c>
      <c r="W58" t="s">
        <v>87</v>
      </c>
      <c r="X58" t="s">
        <v>100</v>
      </c>
      <c r="Y58" t="s">
        <v>87</v>
      </c>
      <c r="Z58" t="s">
        <v>87</v>
      </c>
      <c r="AA58" t="s">
        <v>87</v>
      </c>
      <c r="AB58" t="s">
        <v>87</v>
      </c>
      <c r="AC58" t="s">
        <v>120</v>
      </c>
      <c r="AD58" t="s">
        <v>87</v>
      </c>
      <c r="AE58" t="s">
        <v>320</v>
      </c>
      <c r="AF58" t="s">
        <v>103</v>
      </c>
      <c r="AG58" t="s">
        <v>103</v>
      </c>
      <c r="AH58" t="s">
        <v>130</v>
      </c>
      <c r="AI58" t="s">
        <v>121</v>
      </c>
      <c r="AJ58" t="s">
        <v>87</v>
      </c>
      <c r="AK58" t="s">
        <v>91</v>
      </c>
      <c r="AL58" t="s">
        <v>87</v>
      </c>
      <c r="AM58" t="s">
        <v>87</v>
      </c>
      <c r="AN58" t="s">
        <v>87</v>
      </c>
      <c r="AO58" t="s">
        <v>87</v>
      </c>
      <c r="AP58" t="s">
        <v>87</v>
      </c>
      <c r="AQ58" t="s">
        <v>87</v>
      </c>
      <c r="AR58" t="s">
        <v>321</v>
      </c>
      <c r="AS58" t="s">
        <v>87</v>
      </c>
      <c r="AT58" t="s">
        <v>87</v>
      </c>
      <c r="AU58" t="s">
        <v>87</v>
      </c>
      <c r="AV58" t="s">
        <v>87</v>
      </c>
      <c r="AW58" t="s">
        <v>87</v>
      </c>
      <c r="AX58" t="s">
        <v>87</v>
      </c>
      <c r="AY58" t="s">
        <v>87</v>
      </c>
      <c r="AZ58" t="s">
        <v>87</v>
      </c>
      <c r="BA58" t="s">
        <v>87</v>
      </c>
    </row>
    <row r="59" spans="1:53" x14ac:dyDescent="0.25">
      <c r="A59" s="5">
        <v>45917.64739583334</v>
      </c>
      <c r="B59">
        <v>26909</v>
      </c>
      <c r="C59" t="s">
        <v>83</v>
      </c>
      <c r="D59" t="s">
        <v>117</v>
      </c>
      <c r="E59" t="s">
        <v>322</v>
      </c>
      <c r="F59" t="s">
        <v>93</v>
      </c>
      <c r="G59" t="s">
        <v>88</v>
      </c>
      <c r="H59" t="s">
        <v>125</v>
      </c>
      <c r="I59" t="s">
        <v>88</v>
      </c>
      <c r="J59" t="s">
        <v>125</v>
      </c>
      <c r="K59" t="s">
        <v>87</v>
      </c>
      <c r="L59" t="s">
        <v>94</v>
      </c>
      <c r="M59" t="s">
        <v>89</v>
      </c>
      <c r="N59" t="s">
        <v>95</v>
      </c>
      <c r="O59" t="s">
        <v>112</v>
      </c>
      <c r="P59" t="s">
        <v>87</v>
      </c>
      <c r="Q59" t="s">
        <v>87</v>
      </c>
      <c r="R59" t="s">
        <v>323</v>
      </c>
      <c r="S59" t="s">
        <v>206</v>
      </c>
      <c r="T59" t="s">
        <v>87</v>
      </c>
      <c r="U59" t="s">
        <v>87</v>
      </c>
      <c r="V59" t="s">
        <v>99</v>
      </c>
      <c r="W59" t="s">
        <v>87</v>
      </c>
      <c r="X59" t="s">
        <v>87</v>
      </c>
      <c r="Y59" t="s">
        <v>87</v>
      </c>
      <c r="Z59" t="s">
        <v>87</v>
      </c>
      <c r="AA59" t="s">
        <v>87</v>
      </c>
      <c r="AB59" t="s">
        <v>87</v>
      </c>
      <c r="AC59" t="s">
        <v>120</v>
      </c>
      <c r="AD59" t="s">
        <v>87</v>
      </c>
      <c r="AE59" t="s">
        <v>87</v>
      </c>
      <c r="AF59" t="s">
        <v>121</v>
      </c>
      <c r="AG59" t="s">
        <v>130</v>
      </c>
      <c r="AH59" t="s">
        <v>129</v>
      </c>
      <c r="AI59" t="s">
        <v>102</v>
      </c>
      <c r="AJ59" t="s">
        <v>87</v>
      </c>
      <c r="AK59" t="s">
        <v>136</v>
      </c>
      <c r="AL59" t="s">
        <v>87</v>
      </c>
      <c r="AM59" t="s">
        <v>87</v>
      </c>
      <c r="AN59" t="s">
        <v>87</v>
      </c>
      <c r="AO59" t="s">
        <v>87</v>
      </c>
      <c r="AP59" t="s">
        <v>87</v>
      </c>
      <c r="AQ59" t="s">
        <v>87</v>
      </c>
      <c r="AR59" t="s">
        <v>324</v>
      </c>
      <c r="AS59" t="s">
        <v>87</v>
      </c>
      <c r="AT59" t="s">
        <v>87</v>
      </c>
      <c r="AU59" t="s">
        <v>87</v>
      </c>
      <c r="AV59" t="s">
        <v>87</v>
      </c>
      <c r="AW59" t="s">
        <v>87</v>
      </c>
      <c r="AX59" t="s">
        <v>87</v>
      </c>
      <c r="AY59" t="s">
        <v>87</v>
      </c>
      <c r="AZ59" t="s">
        <v>87</v>
      </c>
      <c r="BA59" t="s">
        <v>87</v>
      </c>
    </row>
    <row r="60" spans="1:53" x14ac:dyDescent="0.25">
      <c r="A60" s="5">
        <v>45917.647372685184</v>
      </c>
      <c r="B60">
        <v>26908</v>
      </c>
      <c r="C60" t="s">
        <v>153</v>
      </c>
      <c r="D60" t="s">
        <v>117</v>
      </c>
      <c r="E60" t="s">
        <v>325</v>
      </c>
      <c r="F60" t="s">
        <v>125</v>
      </c>
      <c r="G60" t="s">
        <v>93</v>
      </c>
      <c r="H60" t="s">
        <v>88</v>
      </c>
      <c r="I60" t="s">
        <v>93</v>
      </c>
      <c r="J60" t="s">
        <v>125</v>
      </c>
      <c r="K60" t="s">
        <v>87</v>
      </c>
      <c r="L60" t="s">
        <v>87</v>
      </c>
      <c r="M60" t="s">
        <v>89</v>
      </c>
      <c r="N60" t="s">
        <v>87</v>
      </c>
      <c r="O60" t="s">
        <v>87</v>
      </c>
      <c r="P60" t="s">
        <v>87</v>
      </c>
      <c r="Q60" t="s">
        <v>87</v>
      </c>
      <c r="R60" t="s">
        <v>326</v>
      </c>
      <c r="S60" t="s">
        <v>90</v>
      </c>
      <c r="T60" t="s">
        <v>87</v>
      </c>
      <c r="U60" t="s">
        <v>87</v>
      </c>
      <c r="V60" t="s">
        <v>87</v>
      </c>
      <c r="W60" t="s">
        <v>87</v>
      </c>
      <c r="X60" t="s">
        <v>87</v>
      </c>
      <c r="Y60" t="s">
        <v>87</v>
      </c>
      <c r="Z60" t="s">
        <v>128</v>
      </c>
      <c r="AA60" t="s">
        <v>87</v>
      </c>
      <c r="AB60" t="s">
        <v>87</v>
      </c>
      <c r="AC60" t="s">
        <v>165</v>
      </c>
      <c r="AD60" t="s">
        <v>87</v>
      </c>
      <c r="AE60" t="s">
        <v>87</v>
      </c>
      <c r="AF60" t="s">
        <v>103</v>
      </c>
      <c r="AG60" t="s">
        <v>103</v>
      </c>
      <c r="AH60" t="s">
        <v>129</v>
      </c>
      <c r="AI60" t="s">
        <v>121</v>
      </c>
      <c r="AJ60" t="s">
        <v>87</v>
      </c>
      <c r="AK60" t="s">
        <v>91</v>
      </c>
      <c r="AL60" t="s">
        <v>87</v>
      </c>
      <c r="AM60" t="s">
        <v>87</v>
      </c>
      <c r="AN60" t="s">
        <v>87</v>
      </c>
      <c r="AO60" t="s">
        <v>87</v>
      </c>
      <c r="AP60" t="s">
        <v>87</v>
      </c>
      <c r="AQ60" t="s">
        <v>87</v>
      </c>
      <c r="AR60" t="s">
        <v>327</v>
      </c>
      <c r="AS60" t="s">
        <v>87</v>
      </c>
      <c r="AT60" t="s">
        <v>87</v>
      </c>
      <c r="AU60" t="s">
        <v>87</v>
      </c>
      <c r="AV60" t="s">
        <v>87</v>
      </c>
      <c r="AW60" t="s">
        <v>87</v>
      </c>
      <c r="AX60" t="s">
        <v>87</v>
      </c>
      <c r="AY60" t="s">
        <v>87</v>
      </c>
      <c r="AZ60" t="s">
        <v>87</v>
      </c>
      <c r="BA60" t="s">
        <v>87</v>
      </c>
    </row>
    <row r="61" spans="1:53" x14ac:dyDescent="0.25">
      <c r="A61" s="5">
        <v>45917.64732638889</v>
      </c>
      <c r="B61">
        <v>26907</v>
      </c>
      <c r="C61" t="s">
        <v>83</v>
      </c>
      <c r="D61" t="s">
        <v>84</v>
      </c>
      <c r="E61" t="s">
        <v>328</v>
      </c>
      <c r="F61" t="s">
        <v>88</v>
      </c>
      <c r="G61" t="s">
        <v>93</v>
      </c>
      <c r="H61" t="s">
        <v>86</v>
      </c>
      <c r="I61" t="s">
        <v>86</v>
      </c>
      <c r="J61" t="s">
        <v>125</v>
      </c>
      <c r="K61" t="s">
        <v>87</v>
      </c>
      <c r="L61" t="s">
        <v>94</v>
      </c>
      <c r="M61" t="s">
        <v>89</v>
      </c>
      <c r="N61" t="s">
        <v>95</v>
      </c>
      <c r="O61" t="s">
        <v>112</v>
      </c>
      <c r="P61" t="s">
        <v>87</v>
      </c>
      <c r="Q61" t="s">
        <v>87</v>
      </c>
      <c r="R61" t="s">
        <v>329</v>
      </c>
      <c r="S61" t="s">
        <v>97</v>
      </c>
      <c r="T61" t="s">
        <v>87</v>
      </c>
      <c r="U61" t="s">
        <v>87</v>
      </c>
      <c r="V61" t="s">
        <v>99</v>
      </c>
      <c r="W61" t="s">
        <v>87</v>
      </c>
      <c r="X61" t="s">
        <v>87</v>
      </c>
      <c r="Y61" t="s">
        <v>127</v>
      </c>
      <c r="Z61" t="s">
        <v>87</v>
      </c>
      <c r="AA61" t="s">
        <v>87</v>
      </c>
      <c r="AB61" t="s">
        <v>87</v>
      </c>
      <c r="AC61" t="s">
        <v>151</v>
      </c>
      <c r="AD61" t="s">
        <v>87</v>
      </c>
      <c r="AE61" t="s">
        <v>87</v>
      </c>
      <c r="AF61" t="s">
        <v>129</v>
      </c>
      <c r="AG61" t="s">
        <v>129</v>
      </c>
      <c r="AH61" t="s">
        <v>102</v>
      </c>
      <c r="AI61" t="s">
        <v>103</v>
      </c>
      <c r="AJ61" t="s">
        <v>87</v>
      </c>
      <c r="AK61" t="s">
        <v>91</v>
      </c>
      <c r="AL61" t="s">
        <v>87</v>
      </c>
      <c r="AM61" t="s">
        <v>87</v>
      </c>
      <c r="AN61" t="s">
        <v>87</v>
      </c>
      <c r="AO61" t="s">
        <v>330</v>
      </c>
      <c r="AP61" t="s">
        <v>87</v>
      </c>
      <c r="AQ61" t="s">
        <v>87</v>
      </c>
      <c r="AR61" t="s">
        <v>331</v>
      </c>
      <c r="AS61" t="s">
        <v>87</v>
      </c>
      <c r="AT61" t="s">
        <v>87</v>
      </c>
      <c r="AU61" t="s">
        <v>87</v>
      </c>
      <c r="AV61" t="s">
        <v>87</v>
      </c>
      <c r="AW61" t="s">
        <v>87</v>
      </c>
      <c r="AX61" t="s">
        <v>87</v>
      </c>
      <c r="AY61" t="s">
        <v>87</v>
      </c>
      <c r="AZ61" t="s">
        <v>87</v>
      </c>
      <c r="BA61" t="s">
        <v>87</v>
      </c>
    </row>
    <row r="62" spans="1:53" x14ac:dyDescent="0.25">
      <c r="A62" s="5">
        <v>45917.64729166667</v>
      </c>
      <c r="B62">
        <v>26906</v>
      </c>
      <c r="C62" t="s">
        <v>139</v>
      </c>
      <c r="D62" t="s">
        <v>117</v>
      </c>
      <c r="E62" t="s">
        <v>332</v>
      </c>
      <c r="F62" t="s">
        <v>86</v>
      </c>
      <c r="G62" t="s">
        <v>93</v>
      </c>
      <c r="H62" t="s">
        <v>111</v>
      </c>
      <c r="I62" t="s">
        <v>88</v>
      </c>
      <c r="J62" t="s">
        <v>125</v>
      </c>
      <c r="K62" t="s">
        <v>87</v>
      </c>
      <c r="L62" t="s">
        <v>94</v>
      </c>
      <c r="M62" t="s">
        <v>89</v>
      </c>
      <c r="N62" t="s">
        <v>95</v>
      </c>
      <c r="O62" t="s">
        <v>112</v>
      </c>
      <c r="P62" t="s">
        <v>87</v>
      </c>
      <c r="Q62" t="s">
        <v>87</v>
      </c>
      <c r="R62" t="s">
        <v>333</v>
      </c>
      <c r="S62" t="s">
        <v>114</v>
      </c>
      <c r="T62" t="s">
        <v>87</v>
      </c>
      <c r="U62" t="s">
        <v>87</v>
      </c>
      <c r="V62" t="s">
        <v>99</v>
      </c>
      <c r="W62" t="s">
        <v>119</v>
      </c>
      <c r="X62" t="s">
        <v>100</v>
      </c>
      <c r="Y62" t="s">
        <v>127</v>
      </c>
      <c r="Z62" t="s">
        <v>128</v>
      </c>
      <c r="AA62" t="s">
        <v>87</v>
      </c>
      <c r="AB62" t="s">
        <v>87</v>
      </c>
      <c r="AC62" t="s">
        <v>135</v>
      </c>
      <c r="AD62" t="s">
        <v>87</v>
      </c>
      <c r="AE62" t="s">
        <v>87</v>
      </c>
      <c r="AF62" t="s">
        <v>121</v>
      </c>
      <c r="AG62" t="s">
        <v>130</v>
      </c>
      <c r="AH62" t="s">
        <v>103</v>
      </c>
      <c r="AI62" t="s">
        <v>102</v>
      </c>
      <c r="AJ62" t="s">
        <v>87</v>
      </c>
      <c r="AK62" t="s">
        <v>156</v>
      </c>
      <c r="AL62" t="s">
        <v>87</v>
      </c>
      <c r="AM62" t="s">
        <v>87</v>
      </c>
      <c r="AN62" t="s">
        <v>87</v>
      </c>
      <c r="AO62" t="s">
        <v>87</v>
      </c>
      <c r="AP62" t="s">
        <v>87</v>
      </c>
      <c r="AQ62" t="s">
        <v>87</v>
      </c>
      <c r="AR62" t="s">
        <v>334</v>
      </c>
      <c r="AS62" t="s">
        <v>87</v>
      </c>
      <c r="AT62" t="s">
        <v>87</v>
      </c>
      <c r="AU62" t="s">
        <v>87</v>
      </c>
      <c r="AV62" t="s">
        <v>87</v>
      </c>
      <c r="AW62" t="s">
        <v>87</v>
      </c>
      <c r="AX62" t="s">
        <v>87</v>
      </c>
      <c r="AY62" t="s">
        <v>87</v>
      </c>
      <c r="AZ62" t="s">
        <v>87</v>
      </c>
      <c r="BA62" t="s">
        <v>87</v>
      </c>
    </row>
    <row r="63" spans="1:53" x14ac:dyDescent="0.25">
      <c r="A63" s="5">
        <v>45917.647256944445</v>
      </c>
      <c r="B63">
        <v>26905</v>
      </c>
      <c r="C63" t="s">
        <v>153</v>
      </c>
      <c r="D63" t="s">
        <v>84</v>
      </c>
      <c r="E63" t="s">
        <v>335</v>
      </c>
      <c r="F63" t="s">
        <v>86</v>
      </c>
      <c r="G63" t="s">
        <v>86</v>
      </c>
      <c r="H63" t="s">
        <v>111</v>
      </c>
      <c r="I63" t="s">
        <v>111</v>
      </c>
      <c r="J63" t="s">
        <v>125</v>
      </c>
      <c r="K63" t="s">
        <v>87</v>
      </c>
      <c r="L63" t="s">
        <v>87</v>
      </c>
      <c r="M63" t="s">
        <v>89</v>
      </c>
      <c r="N63" t="s">
        <v>87</v>
      </c>
      <c r="O63" t="s">
        <v>112</v>
      </c>
      <c r="P63" t="s">
        <v>87</v>
      </c>
      <c r="Q63" t="s">
        <v>87</v>
      </c>
      <c r="R63" t="s">
        <v>336</v>
      </c>
      <c r="S63" t="s">
        <v>114</v>
      </c>
      <c r="T63" t="s">
        <v>87</v>
      </c>
      <c r="U63" t="s">
        <v>87</v>
      </c>
      <c r="V63" t="s">
        <v>99</v>
      </c>
      <c r="W63" t="s">
        <v>119</v>
      </c>
      <c r="X63" t="s">
        <v>100</v>
      </c>
      <c r="Y63" t="s">
        <v>127</v>
      </c>
      <c r="Z63" t="s">
        <v>128</v>
      </c>
      <c r="AA63" t="s">
        <v>87</v>
      </c>
      <c r="AB63" t="s">
        <v>87</v>
      </c>
      <c r="AC63" t="s">
        <v>165</v>
      </c>
      <c r="AD63" t="s">
        <v>87</v>
      </c>
      <c r="AE63" t="s">
        <v>87</v>
      </c>
      <c r="AF63" t="s">
        <v>130</v>
      </c>
      <c r="AG63" t="s">
        <v>130</v>
      </c>
      <c r="AH63" t="s">
        <v>129</v>
      </c>
      <c r="AI63" t="s">
        <v>102</v>
      </c>
      <c r="AJ63" t="s">
        <v>87</v>
      </c>
      <c r="AK63" t="s">
        <v>91</v>
      </c>
      <c r="AL63" t="s">
        <v>87</v>
      </c>
      <c r="AM63" t="s">
        <v>87</v>
      </c>
      <c r="AN63" t="s">
        <v>87</v>
      </c>
      <c r="AO63" t="s">
        <v>87</v>
      </c>
      <c r="AP63" t="s">
        <v>87</v>
      </c>
      <c r="AQ63" t="s">
        <v>87</v>
      </c>
      <c r="AR63" t="s">
        <v>337</v>
      </c>
      <c r="AS63" t="s">
        <v>87</v>
      </c>
      <c r="AT63" t="s">
        <v>87</v>
      </c>
      <c r="AU63" t="s">
        <v>87</v>
      </c>
      <c r="AV63" t="s">
        <v>87</v>
      </c>
      <c r="AW63" t="s">
        <v>87</v>
      </c>
      <c r="AX63" t="s">
        <v>87</v>
      </c>
      <c r="AY63" t="s">
        <v>87</v>
      </c>
      <c r="AZ63" t="s">
        <v>87</v>
      </c>
      <c r="BA63" t="s">
        <v>87</v>
      </c>
    </row>
    <row r="64" spans="1:53" x14ac:dyDescent="0.25">
      <c r="A64" s="5">
        <v>45917.64722222222</v>
      </c>
      <c r="B64">
        <v>26904</v>
      </c>
      <c r="C64" t="s">
        <v>83</v>
      </c>
      <c r="D64" t="s">
        <v>132</v>
      </c>
      <c r="E64" t="s">
        <v>338</v>
      </c>
      <c r="F64" t="s">
        <v>86</v>
      </c>
      <c r="G64" t="s">
        <v>93</v>
      </c>
      <c r="H64" t="s">
        <v>111</v>
      </c>
      <c r="I64" t="s">
        <v>93</v>
      </c>
      <c r="J64" t="s">
        <v>125</v>
      </c>
      <c r="K64" t="s">
        <v>87</v>
      </c>
      <c r="L64" t="s">
        <v>94</v>
      </c>
      <c r="M64" t="s">
        <v>89</v>
      </c>
      <c r="N64" t="s">
        <v>95</v>
      </c>
      <c r="O64" t="s">
        <v>112</v>
      </c>
      <c r="P64" t="s">
        <v>87</v>
      </c>
      <c r="Q64" t="s">
        <v>87</v>
      </c>
      <c r="R64" t="s">
        <v>339</v>
      </c>
      <c r="S64" t="s">
        <v>206</v>
      </c>
      <c r="T64" t="s">
        <v>87</v>
      </c>
      <c r="U64" t="s">
        <v>87</v>
      </c>
      <c r="V64" t="s">
        <v>99</v>
      </c>
      <c r="W64" t="s">
        <v>87</v>
      </c>
      <c r="X64" t="s">
        <v>87</v>
      </c>
      <c r="Y64" t="s">
        <v>127</v>
      </c>
      <c r="Z64" t="s">
        <v>87</v>
      </c>
      <c r="AA64" t="s">
        <v>87</v>
      </c>
      <c r="AB64" t="s">
        <v>87</v>
      </c>
      <c r="AC64" t="s">
        <v>135</v>
      </c>
      <c r="AD64" t="s">
        <v>87</v>
      </c>
      <c r="AE64" t="s">
        <v>87</v>
      </c>
      <c r="AF64" t="s">
        <v>130</v>
      </c>
      <c r="AG64" t="s">
        <v>103</v>
      </c>
      <c r="AH64" t="s">
        <v>129</v>
      </c>
      <c r="AI64" t="s">
        <v>121</v>
      </c>
      <c r="AJ64" t="s">
        <v>87</v>
      </c>
      <c r="AK64" t="s">
        <v>136</v>
      </c>
      <c r="AL64" t="s">
        <v>87</v>
      </c>
      <c r="AM64" t="s">
        <v>87</v>
      </c>
      <c r="AN64" t="s">
        <v>87</v>
      </c>
      <c r="AO64" t="s">
        <v>87</v>
      </c>
      <c r="AP64" t="s">
        <v>87</v>
      </c>
      <c r="AQ64" t="s">
        <v>87</v>
      </c>
      <c r="AR64" t="s">
        <v>340</v>
      </c>
      <c r="AS64" t="s">
        <v>87</v>
      </c>
      <c r="AT64" t="s">
        <v>87</v>
      </c>
      <c r="AU64" t="s">
        <v>87</v>
      </c>
      <c r="AV64" t="s">
        <v>87</v>
      </c>
      <c r="AW64" t="s">
        <v>87</v>
      </c>
      <c r="AX64" t="s">
        <v>87</v>
      </c>
      <c r="AY64" t="s">
        <v>87</v>
      </c>
      <c r="AZ64" t="s">
        <v>87</v>
      </c>
      <c r="BA64" t="s">
        <v>87</v>
      </c>
    </row>
    <row r="65" spans="1:53" x14ac:dyDescent="0.25">
      <c r="A65" s="5">
        <v>45917.6471875</v>
      </c>
      <c r="B65">
        <v>26903</v>
      </c>
      <c r="C65" t="s">
        <v>153</v>
      </c>
      <c r="D65" t="s">
        <v>117</v>
      </c>
      <c r="E65" t="s">
        <v>341</v>
      </c>
      <c r="F65" t="s">
        <v>125</v>
      </c>
      <c r="G65" t="s">
        <v>88</v>
      </c>
      <c r="H65" t="s">
        <v>88</v>
      </c>
      <c r="I65" t="s">
        <v>86</v>
      </c>
      <c r="J65" t="s">
        <v>125</v>
      </c>
      <c r="K65" t="s">
        <v>87</v>
      </c>
      <c r="L65" t="s">
        <v>94</v>
      </c>
      <c r="M65" t="s">
        <v>89</v>
      </c>
      <c r="N65" t="s">
        <v>95</v>
      </c>
      <c r="O65" t="s">
        <v>112</v>
      </c>
      <c r="P65" t="s">
        <v>87</v>
      </c>
      <c r="Q65" t="s">
        <v>87</v>
      </c>
      <c r="R65" t="s">
        <v>342</v>
      </c>
      <c r="S65" t="s">
        <v>114</v>
      </c>
      <c r="T65" t="s">
        <v>87</v>
      </c>
      <c r="U65" t="s">
        <v>87</v>
      </c>
      <c r="V65" t="s">
        <v>99</v>
      </c>
      <c r="W65" t="s">
        <v>119</v>
      </c>
      <c r="X65" t="s">
        <v>100</v>
      </c>
      <c r="Y65" t="s">
        <v>87</v>
      </c>
      <c r="Z65" t="s">
        <v>128</v>
      </c>
      <c r="AA65" t="s">
        <v>87</v>
      </c>
      <c r="AB65" t="s">
        <v>87</v>
      </c>
      <c r="AC65" t="s">
        <v>151</v>
      </c>
      <c r="AD65" t="s">
        <v>87</v>
      </c>
      <c r="AE65" t="s">
        <v>87</v>
      </c>
      <c r="AF65" t="s">
        <v>129</v>
      </c>
      <c r="AG65" t="s">
        <v>129</v>
      </c>
      <c r="AH65" t="s">
        <v>103</v>
      </c>
      <c r="AI65" t="s">
        <v>103</v>
      </c>
      <c r="AJ65" t="s">
        <v>87</v>
      </c>
      <c r="AK65" t="s">
        <v>91</v>
      </c>
      <c r="AL65" t="s">
        <v>87</v>
      </c>
      <c r="AM65" t="s">
        <v>87</v>
      </c>
      <c r="AN65" t="s">
        <v>87</v>
      </c>
      <c r="AO65" t="s">
        <v>87</v>
      </c>
      <c r="AP65" t="s">
        <v>87</v>
      </c>
      <c r="AQ65" t="s">
        <v>87</v>
      </c>
      <c r="AR65" t="s">
        <v>343</v>
      </c>
      <c r="AS65" t="s">
        <v>87</v>
      </c>
      <c r="AT65" t="s">
        <v>87</v>
      </c>
      <c r="AU65" t="s">
        <v>87</v>
      </c>
      <c r="AV65" t="s">
        <v>87</v>
      </c>
      <c r="AW65" t="s">
        <v>87</v>
      </c>
      <c r="AX65" t="s">
        <v>87</v>
      </c>
      <c r="AY65" t="s">
        <v>87</v>
      </c>
      <c r="AZ65" t="s">
        <v>87</v>
      </c>
      <c r="BA65" t="s">
        <v>87</v>
      </c>
    </row>
    <row r="66" spans="1:53" x14ac:dyDescent="0.25">
      <c r="A66" s="5">
        <v>45917.647152777776</v>
      </c>
      <c r="B66">
        <v>26902</v>
      </c>
      <c r="C66" t="s">
        <v>123</v>
      </c>
      <c r="D66" t="s">
        <v>132</v>
      </c>
      <c r="E66" t="s">
        <v>344</v>
      </c>
      <c r="F66" t="s">
        <v>125</v>
      </c>
      <c r="G66" t="s">
        <v>86</v>
      </c>
      <c r="H66" t="s">
        <v>88</v>
      </c>
      <c r="I66" t="s">
        <v>125</v>
      </c>
      <c r="J66" t="s">
        <v>86</v>
      </c>
      <c r="K66" t="s">
        <v>87</v>
      </c>
      <c r="L66" t="s">
        <v>94</v>
      </c>
      <c r="M66" t="s">
        <v>89</v>
      </c>
      <c r="N66" t="s">
        <v>87</v>
      </c>
      <c r="O66" t="s">
        <v>112</v>
      </c>
      <c r="P66" t="s">
        <v>87</v>
      </c>
      <c r="Q66" t="s">
        <v>87</v>
      </c>
      <c r="R66" t="s">
        <v>345</v>
      </c>
      <c r="S66" t="s">
        <v>97</v>
      </c>
      <c r="T66" t="s">
        <v>87</v>
      </c>
      <c r="U66" t="s">
        <v>87</v>
      </c>
      <c r="V66" t="s">
        <v>99</v>
      </c>
      <c r="W66" t="s">
        <v>87</v>
      </c>
      <c r="X66" t="s">
        <v>100</v>
      </c>
      <c r="Y66" t="s">
        <v>127</v>
      </c>
      <c r="Z66" t="s">
        <v>128</v>
      </c>
      <c r="AA66" t="s">
        <v>87</v>
      </c>
      <c r="AB66" t="s">
        <v>87</v>
      </c>
      <c r="AC66" t="s">
        <v>182</v>
      </c>
      <c r="AD66" t="s">
        <v>87</v>
      </c>
      <c r="AE66" t="s">
        <v>87</v>
      </c>
      <c r="AF66" t="s">
        <v>103</v>
      </c>
      <c r="AG66" t="s">
        <v>102</v>
      </c>
      <c r="AH66" t="s">
        <v>129</v>
      </c>
      <c r="AI66" t="s">
        <v>103</v>
      </c>
      <c r="AJ66" t="s">
        <v>87</v>
      </c>
      <c r="AK66" t="s">
        <v>156</v>
      </c>
      <c r="AL66" t="s">
        <v>87</v>
      </c>
      <c r="AM66" t="s">
        <v>87</v>
      </c>
      <c r="AN66" t="s">
        <v>87</v>
      </c>
      <c r="AO66" t="s">
        <v>87</v>
      </c>
      <c r="AP66" t="s">
        <v>87</v>
      </c>
      <c r="AQ66" t="s">
        <v>87</v>
      </c>
      <c r="AR66" t="s">
        <v>346</v>
      </c>
      <c r="AS66" t="s">
        <v>87</v>
      </c>
      <c r="AT66" t="s">
        <v>87</v>
      </c>
      <c r="AU66" t="s">
        <v>87</v>
      </c>
      <c r="AV66" t="s">
        <v>87</v>
      </c>
      <c r="AW66" t="s">
        <v>87</v>
      </c>
      <c r="AX66" t="s">
        <v>87</v>
      </c>
      <c r="AY66" t="s">
        <v>87</v>
      </c>
      <c r="AZ66" t="s">
        <v>87</v>
      </c>
      <c r="BA66" t="s">
        <v>87</v>
      </c>
    </row>
    <row r="67" spans="1:53" x14ac:dyDescent="0.25">
      <c r="A67" s="5">
        <v>45917.64711805555</v>
      </c>
      <c r="B67">
        <v>26901</v>
      </c>
      <c r="C67" t="s">
        <v>178</v>
      </c>
      <c r="D67" t="s">
        <v>132</v>
      </c>
      <c r="E67" t="s">
        <v>347</v>
      </c>
      <c r="F67" t="s">
        <v>125</v>
      </c>
      <c r="G67" t="s">
        <v>111</v>
      </c>
      <c r="H67" t="s">
        <v>88</v>
      </c>
      <c r="I67" t="s">
        <v>125</v>
      </c>
      <c r="J67" t="s">
        <v>86</v>
      </c>
      <c r="K67" t="s">
        <v>87</v>
      </c>
      <c r="L67" t="s">
        <v>94</v>
      </c>
      <c r="M67" t="s">
        <v>89</v>
      </c>
      <c r="N67" t="s">
        <v>87</v>
      </c>
      <c r="O67" t="s">
        <v>112</v>
      </c>
      <c r="P67" t="s">
        <v>87</v>
      </c>
      <c r="Q67" t="s">
        <v>87</v>
      </c>
      <c r="R67" t="s">
        <v>348</v>
      </c>
      <c r="S67" t="s">
        <v>97</v>
      </c>
      <c r="T67" t="s">
        <v>87</v>
      </c>
      <c r="U67" t="s">
        <v>87</v>
      </c>
      <c r="V67" t="s">
        <v>99</v>
      </c>
      <c r="W67" t="s">
        <v>119</v>
      </c>
      <c r="X67" t="s">
        <v>87</v>
      </c>
      <c r="Y67" t="s">
        <v>127</v>
      </c>
      <c r="Z67" t="s">
        <v>128</v>
      </c>
      <c r="AA67" t="s">
        <v>87</v>
      </c>
      <c r="AB67" t="s">
        <v>87</v>
      </c>
      <c r="AC67" t="s">
        <v>135</v>
      </c>
      <c r="AD67" t="s">
        <v>87</v>
      </c>
      <c r="AE67" t="s">
        <v>87</v>
      </c>
      <c r="AF67" t="s">
        <v>103</v>
      </c>
      <c r="AG67" t="s">
        <v>103</v>
      </c>
      <c r="AH67" t="s">
        <v>129</v>
      </c>
      <c r="AI67" t="s">
        <v>103</v>
      </c>
      <c r="AJ67" t="s">
        <v>87</v>
      </c>
      <c r="AK67" t="s">
        <v>91</v>
      </c>
      <c r="AL67" t="s">
        <v>87</v>
      </c>
      <c r="AM67" t="s">
        <v>87</v>
      </c>
      <c r="AN67" t="s">
        <v>87</v>
      </c>
      <c r="AO67" t="s">
        <v>87</v>
      </c>
      <c r="AP67" t="s">
        <v>87</v>
      </c>
      <c r="AQ67" t="s">
        <v>87</v>
      </c>
      <c r="AR67" t="s">
        <v>349</v>
      </c>
      <c r="AS67" t="s">
        <v>87</v>
      </c>
      <c r="AT67" t="s">
        <v>87</v>
      </c>
      <c r="AU67" t="s">
        <v>87</v>
      </c>
      <c r="AV67" t="s">
        <v>87</v>
      </c>
      <c r="AW67" t="s">
        <v>87</v>
      </c>
      <c r="AX67" t="s">
        <v>87</v>
      </c>
      <c r="AY67" t="s">
        <v>87</v>
      </c>
      <c r="AZ67" t="s">
        <v>87</v>
      </c>
      <c r="BA67" t="s">
        <v>87</v>
      </c>
    </row>
    <row r="68" spans="1:53" x14ac:dyDescent="0.25">
      <c r="A68" s="5">
        <v>45917.64708333333</v>
      </c>
      <c r="B68">
        <v>26900</v>
      </c>
      <c r="C68" t="s">
        <v>139</v>
      </c>
      <c r="D68" t="s">
        <v>117</v>
      </c>
      <c r="E68" t="s">
        <v>350</v>
      </c>
      <c r="F68" t="s">
        <v>86</v>
      </c>
      <c r="G68" t="s">
        <v>88</v>
      </c>
      <c r="H68" t="s">
        <v>88</v>
      </c>
      <c r="I68" t="s">
        <v>125</v>
      </c>
      <c r="J68" t="s">
        <v>125</v>
      </c>
      <c r="K68" t="s">
        <v>87</v>
      </c>
      <c r="L68" t="s">
        <v>94</v>
      </c>
      <c r="M68" t="s">
        <v>89</v>
      </c>
      <c r="N68" t="s">
        <v>95</v>
      </c>
      <c r="O68" t="s">
        <v>112</v>
      </c>
      <c r="P68" t="s">
        <v>87</v>
      </c>
      <c r="Q68" t="s">
        <v>87</v>
      </c>
      <c r="R68" t="s">
        <v>351</v>
      </c>
      <c r="S68" t="s">
        <v>90</v>
      </c>
      <c r="T68" t="s">
        <v>87</v>
      </c>
      <c r="U68" t="s">
        <v>87</v>
      </c>
      <c r="V68" t="s">
        <v>99</v>
      </c>
      <c r="W68" t="s">
        <v>87</v>
      </c>
      <c r="X68" t="s">
        <v>87</v>
      </c>
      <c r="Y68" t="s">
        <v>87</v>
      </c>
      <c r="Z68" t="s">
        <v>128</v>
      </c>
      <c r="AA68" t="s">
        <v>87</v>
      </c>
      <c r="AB68" t="s">
        <v>87</v>
      </c>
      <c r="AC68" t="s">
        <v>147</v>
      </c>
      <c r="AD68" t="s">
        <v>87</v>
      </c>
      <c r="AE68" t="s">
        <v>352</v>
      </c>
      <c r="AF68" t="s">
        <v>103</v>
      </c>
      <c r="AG68" t="s">
        <v>102</v>
      </c>
      <c r="AH68" t="s">
        <v>102</v>
      </c>
      <c r="AI68" t="s">
        <v>103</v>
      </c>
      <c r="AJ68" t="s">
        <v>87</v>
      </c>
      <c r="AK68" t="s">
        <v>91</v>
      </c>
      <c r="AL68" t="s">
        <v>87</v>
      </c>
      <c r="AM68" t="s">
        <v>87</v>
      </c>
      <c r="AN68" t="s">
        <v>87</v>
      </c>
      <c r="AO68" t="s">
        <v>87</v>
      </c>
      <c r="AP68" t="s">
        <v>87</v>
      </c>
      <c r="AQ68" t="s">
        <v>87</v>
      </c>
      <c r="AR68" t="s">
        <v>353</v>
      </c>
      <c r="AS68" t="s">
        <v>87</v>
      </c>
      <c r="AT68" t="s">
        <v>87</v>
      </c>
      <c r="AU68" t="s">
        <v>87</v>
      </c>
      <c r="AV68" t="s">
        <v>87</v>
      </c>
      <c r="AW68" t="s">
        <v>87</v>
      </c>
      <c r="AX68" t="s">
        <v>87</v>
      </c>
      <c r="AY68" t="s">
        <v>87</v>
      </c>
      <c r="AZ68" t="s">
        <v>87</v>
      </c>
      <c r="BA68" t="s">
        <v>87</v>
      </c>
    </row>
    <row r="69" spans="1:53" x14ac:dyDescent="0.25">
      <c r="A69" s="5">
        <v>45917.64703703704</v>
      </c>
      <c r="B69">
        <v>26899</v>
      </c>
      <c r="C69" t="s">
        <v>153</v>
      </c>
      <c r="D69" t="s">
        <v>117</v>
      </c>
      <c r="E69" t="s">
        <v>354</v>
      </c>
      <c r="F69" t="s">
        <v>86</v>
      </c>
      <c r="G69" t="s">
        <v>93</v>
      </c>
      <c r="H69" t="s">
        <v>125</v>
      </c>
      <c r="I69" t="s">
        <v>86</v>
      </c>
      <c r="J69" t="s">
        <v>125</v>
      </c>
      <c r="K69" t="s">
        <v>87</v>
      </c>
      <c r="L69" t="s">
        <v>87</v>
      </c>
      <c r="M69" t="s">
        <v>87</v>
      </c>
      <c r="N69" t="s">
        <v>87</v>
      </c>
      <c r="O69" t="s">
        <v>112</v>
      </c>
      <c r="P69" t="s">
        <v>87</v>
      </c>
      <c r="Q69" t="s">
        <v>87</v>
      </c>
      <c r="R69" t="s">
        <v>87</v>
      </c>
      <c r="S69" t="s">
        <v>90</v>
      </c>
      <c r="T69" t="s">
        <v>87</v>
      </c>
      <c r="U69" t="s">
        <v>87</v>
      </c>
      <c r="V69" t="s">
        <v>99</v>
      </c>
      <c r="W69" t="s">
        <v>87</v>
      </c>
      <c r="X69" t="s">
        <v>87</v>
      </c>
      <c r="Y69" t="s">
        <v>87</v>
      </c>
      <c r="Z69" t="s">
        <v>87</v>
      </c>
      <c r="AA69" t="s">
        <v>87</v>
      </c>
      <c r="AB69" t="s">
        <v>87</v>
      </c>
      <c r="AC69" t="s">
        <v>147</v>
      </c>
      <c r="AD69" t="s">
        <v>87</v>
      </c>
      <c r="AE69" t="s">
        <v>87</v>
      </c>
      <c r="AF69" t="s">
        <v>103</v>
      </c>
      <c r="AG69" t="s">
        <v>129</v>
      </c>
      <c r="AH69" t="s">
        <v>130</v>
      </c>
      <c r="AI69" t="s">
        <v>121</v>
      </c>
      <c r="AJ69" t="s">
        <v>87</v>
      </c>
      <c r="AK69" t="s">
        <v>91</v>
      </c>
      <c r="AL69" t="s">
        <v>87</v>
      </c>
      <c r="AM69" t="s">
        <v>87</v>
      </c>
      <c r="AN69" t="s">
        <v>87</v>
      </c>
      <c r="AO69" t="s">
        <v>87</v>
      </c>
      <c r="AP69" t="s">
        <v>87</v>
      </c>
      <c r="AQ69" t="s">
        <v>87</v>
      </c>
      <c r="AR69" t="s">
        <v>355</v>
      </c>
      <c r="AS69" t="s">
        <v>87</v>
      </c>
      <c r="AT69" t="s">
        <v>87</v>
      </c>
      <c r="AU69" t="s">
        <v>87</v>
      </c>
      <c r="AV69" t="s">
        <v>87</v>
      </c>
      <c r="AW69" t="s">
        <v>87</v>
      </c>
      <c r="AX69" t="s">
        <v>87</v>
      </c>
      <c r="AY69" t="s">
        <v>87</v>
      </c>
      <c r="AZ69" t="s">
        <v>87</v>
      </c>
      <c r="BA69" t="s">
        <v>87</v>
      </c>
    </row>
    <row r="70" spans="1:53" x14ac:dyDescent="0.25">
      <c r="A70" s="5">
        <v>45917.647002314814</v>
      </c>
      <c r="B70">
        <v>26898</v>
      </c>
      <c r="C70" t="s">
        <v>178</v>
      </c>
      <c r="D70" t="s">
        <v>117</v>
      </c>
      <c r="E70" t="s">
        <v>356</v>
      </c>
      <c r="F70" t="s">
        <v>88</v>
      </c>
      <c r="G70" t="s">
        <v>111</v>
      </c>
      <c r="H70" t="s">
        <v>93</v>
      </c>
      <c r="I70" t="s">
        <v>93</v>
      </c>
      <c r="J70" t="s">
        <v>86</v>
      </c>
      <c r="K70" t="s">
        <v>87</v>
      </c>
      <c r="L70" t="s">
        <v>94</v>
      </c>
      <c r="M70" t="s">
        <v>89</v>
      </c>
      <c r="N70" t="s">
        <v>95</v>
      </c>
      <c r="O70" t="s">
        <v>87</v>
      </c>
      <c r="P70" t="s">
        <v>87</v>
      </c>
      <c r="Q70" t="s">
        <v>87</v>
      </c>
      <c r="R70" t="s">
        <v>357</v>
      </c>
      <c r="S70" t="s">
        <v>97</v>
      </c>
      <c r="T70" t="s">
        <v>87</v>
      </c>
      <c r="U70" t="s">
        <v>87</v>
      </c>
      <c r="V70" t="s">
        <v>99</v>
      </c>
      <c r="W70" t="s">
        <v>87</v>
      </c>
      <c r="X70" t="s">
        <v>87</v>
      </c>
      <c r="Y70" t="s">
        <v>127</v>
      </c>
      <c r="Z70" t="s">
        <v>87</v>
      </c>
      <c r="AA70" t="s">
        <v>87</v>
      </c>
      <c r="AB70" t="s">
        <v>87</v>
      </c>
      <c r="AC70" t="s">
        <v>135</v>
      </c>
      <c r="AD70" t="s">
        <v>87</v>
      </c>
      <c r="AE70" t="s">
        <v>87</v>
      </c>
      <c r="AF70" t="s">
        <v>102</v>
      </c>
      <c r="AG70" t="s">
        <v>102</v>
      </c>
      <c r="AH70" t="s">
        <v>129</v>
      </c>
      <c r="AI70" t="s">
        <v>121</v>
      </c>
      <c r="AJ70" t="s">
        <v>87</v>
      </c>
      <c r="AK70" t="s">
        <v>136</v>
      </c>
      <c r="AL70" t="s">
        <v>87</v>
      </c>
      <c r="AM70" t="s">
        <v>87</v>
      </c>
      <c r="AN70" t="s">
        <v>87</v>
      </c>
      <c r="AO70" t="s">
        <v>87</v>
      </c>
      <c r="AP70" t="s">
        <v>87</v>
      </c>
      <c r="AQ70" t="s">
        <v>87</v>
      </c>
      <c r="AR70" t="s">
        <v>358</v>
      </c>
      <c r="AS70" t="s">
        <v>87</v>
      </c>
      <c r="AT70" t="s">
        <v>87</v>
      </c>
      <c r="AU70" t="s">
        <v>87</v>
      </c>
      <c r="AV70" t="s">
        <v>87</v>
      </c>
      <c r="AW70" t="s">
        <v>87</v>
      </c>
      <c r="AX70" t="s">
        <v>87</v>
      </c>
      <c r="AY70" t="s">
        <v>87</v>
      </c>
      <c r="AZ70" t="s">
        <v>87</v>
      </c>
      <c r="BA70" t="s">
        <v>87</v>
      </c>
    </row>
    <row r="71" spans="1:53" x14ac:dyDescent="0.25">
      <c r="A71" s="5">
        <v>45917.64696759259</v>
      </c>
      <c r="B71">
        <v>26897</v>
      </c>
      <c r="C71" t="s">
        <v>139</v>
      </c>
      <c r="D71" t="s">
        <v>132</v>
      </c>
      <c r="E71" t="s">
        <v>359</v>
      </c>
      <c r="F71" t="s">
        <v>125</v>
      </c>
      <c r="G71" t="s">
        <v>88</v>
      </c>
      <c r="H71" t="s">
        <v>88</v>
      </c>
      <c r="I71" t="s">
        <v>88</v>
      </c>
      <c r="J71" t="s">
        <v>88</v>
      </c>
      <c r="K71" t="s">
        <v>87</v>
      </c>
      <c r="L71" t="s">
        <v>87</v>
      </c>
      <c r="M71" t="s">
        <v>89</v>
      </c>
      <c r="N71" t="s">
        <v>87</v>
      </c>
      <c r="O71" t="s">
        <v>87</v>
      </c>
      <c r="P71" t="s">
        <v>87</v>
      </c>
      <c r="Q71" t="s">
        <v>87</v>
      </c>
      <c r="R71" t="s">
        <v>360</v>
      </c>
      <c r="S71" t="s">
        <v>97</v>
      </c>
      <c r="T71" t="s">
        <v>87</v>
      </c>
      <c r="U71" t="s">
        <v>87</v>
      </c>
      <c r="V71" t="s">
        <v>99</v>
      </c>
      <c r="W71" t="s">
        <v>119</v>
      </c>
      <c r="X71" t="s">
        <v>87</v>
      </c>
      <c r="Y71" t="s">
        <v>127</v>
      </c>
      <c r="Z71" t="s">
        <v>128</v>
      </c>
      <c r="AA71" t="s">
        <v>87</v>
      </c>
      <c r="AB71" t="s">
        <v>87</v>
      </c>
      <c r="AC71" t="s">
        <v>151</v>
      </c>
      <c r="AD71" t="s">
        <v>87</v>
      </c>
      <c r="AE71" t="s">
        <v>87</v>
      </c>
      <c r="AF71" t="s">
        <v>102</v>
      </c>
      <c r="AG71" t="s">
        <v>103</v>
      </c>
      <c r="AH71" t="s">
        <v>129</v>
      </c>
      <c r="AI71" t="s">
        <v>121</v>
      </c>
      <c r="AJ71" t="s">
        <v>87</v>
      </c>
      <c r="AK71" t="s">
        <v>91</v>
      </c>
      <c r="AL71" t="s">
        <v>87</v>
      </c>
      <c r="AM71" t="s">
        <v>87</v>
      </c>
      <c r="AN71" t="s">
        <v>87</v>
      </c>
      <c r="AO71" t="s">
        <v>87</v>
      </c>
      <c r="AP71" t="s">
        <v>87</v>
      </c>
      <c r="AQ71" t="s">
        <v>87</v>
      </c>
      <c r="AR71" t="s">
        <v>87</v>
      </c>
      <c r="AS71" t="s">
        <v>87</v>
      </c>
      <c r="AT71" t="s">
        <v>87</v>
      </c>
      <c r="AU71" t="s">
        <v>87</v>
      </c>
      <c r="AV71" t="s">
        <v>87</v>
      </c>
      <c r="AW71" t="s">
        <v>87</v>
      </c>
      <c r="AX71" t="s">
        <v>87</v>
      </c>
      <c r="AY71" t="s">
        <v>87</v>
      </c>
      <c r="AZ71" t="s">
        <v>87</v>
      </c>
      <c r="BA71" t="s">
        <v>87</v>
      </c>
    </row>
    <row r="72" spans="1:53" x14ac:dyDescent="0.25">
      <c r="A72" s="5">
        <v>45917.64693287037</v>
      </c>
      <c r="B72">
        <v>26896</v>
      </c>
      <c r="C72" t="s">
        <v>123</v>
      </c>
      <c r="D72" t="s">
        <v>117</v>
      </c>
      <c r="E72" t="s">
        <v>361</v>
      </c>
      <c r="F72" t="s">
        <v>86</v>
      </c>
      <c r="G72" t="s">
        <v>88</v>
      </c>
      <c r="H72" t="s">
        <v>125</v>
      </c>
      <c r="I72" t="s">
        <v>88</v>
      </c>
      <c r="J72" t="s">
        <v>125</v>
      </c>
      <c r="K72" t="s">
        <v>87</v>
      </c>
      <c r="L72" t="s">
        <v>94</v>
      </c>
      <c r="M72" t="s">
        <v>89</v>
      </c>
      <c r="N72" t="s">
        <v>87</v>
      </c>
      <c r="O72" t="s">
        <v>112</v>
      </c>
      <c r="P72" t="s">
        <v>87</v>
      </c>
      <c r="Q72" t="s">
        <v>87</v>
      </c>
      <c r="R72" t="s">
        <v>362</v>
      </c>
      <c r="S72" t="s">
        <v>90</v>
      </c>
      <c r="T72" t="s">
        <v>87</v>
      </c>
      <c r="U72" t="s">
        <v>87</v>
      </c>
      <c r="V72" t="s">
        <v>99</v>
      </c>
      <c r="W72" t="s">
        <v>119</v>
      </c>
      <c r="X72" t="s">
        <v>100</v>
      </c>
      <c r="Y72" t="s">
        <v>127</v>
      </c>
      <c r="Z72" t="s">
        <v>128</v>
      </c>
      <c r="AA72" t="s">
        <v>87</v>
      </c>
      <c r="AB72" t="s">
        <v>87</v>
      </c>
      <c r="AC72" t="s">
        <v>222</v>
      </c>
      <c r="AD72" t="s">
        <v>87</v>
      </c>
      <c r="AE72" t="s">
        <v>87</v>
      </c>
      <c r="AF72" t="s">
        <v>121</v>
      </c>
      <c r="AG72" t="s">
        <v>129</v>
      </c>
      <c r="AH72" t="s">
        <v>130</v>
      </c>
      <c r="AI72" t="s">
        <v>103</v>
      </c>
      <c r="AJ72" t="s">
        <v>87</v>
      </c>
      <c r="AK72" t="s">
        <v>91</v>
      </c>
      <c r="AL72" t="s">
        <v>87</v>
      </c>
      <c r="AM72" t="s">
        <v>87</v>
      </c>
      <c r="AN72" t="s">
        <v>363</v>
      </c>
      <c r="AO72" t="s">
        <v>87</v>
      </c>
      <c r="AP72" t="s">
        <v>87</v>
      </c>
      <c r="AQ72" t="s">
        <v>87</v>
      </c>
      <c r="AR72" t="s">
        <v>87</v>
      </c>
      <c r="AS72" t="s">
        <v>87</v>
      </c>
      <c r="AT72" t="s">
        <v>87</v>
      </c>
      <c r="AU72" t="s">
        <v>87</v>
      </c>
      <c r="AV72" t="s">
        <v>87</v>
      </c>
      <c r="AW72" t="s">
        <v>87</v>
      </c>
      <c r="AX72" t="s">
        <v>87</v>
      </c>
      <c r="AY72" t="s">
        <v>87</v>
      </c>
      <c r="AZ72" t="s">
        <v>87</v>
      </c>
      <c r="BA72" t="s">
        <v>87</v>
      </c>
    </row>
    <row r="73" spans="1:53" x14ac:dyDescent="0.25">
      <c r="A73" s="5">
        <v>45917.646898148145</v>
      </c>
      <c r="B73">
        <v>26895</v>
      </c>
      <c r="C73" t="s">
        <v>139</v>
      </c>
      <c r="D73" t="s">
        <v>84</v>
      </c>
      <c r="E73" t="s">
        <v>364</v>
      </c>
      <c r="F73" t="s">
        <v>125</v>
      </c>
      <c r="G73" t="s">
        <v>88</v>
      </c>
      <c r="H73" t="s">
        <v>88</v>
      </c>
      <c r="I73" t="s">
        <v>93</v>
      </c>
      <c r="J73" t="s">
        <v>86</v>
      </c>
      <c r="K73" t="s">
        <v>87</v>
      </c>
      <c r="L73" t="s">
        <v>87</v>
      </c>
      <c r="M73" t="s">
        <v>89</v>
      </c>
      <c r="N73" t="s">
        <v>95</v>
      </c>
      <c r="O73" t="s">
        <v>112</v>
      </c>
      <c r="P73" t="s">
        <v>87</v>
      </c>
      <c r="Q73" t="s">
        <v>87</v>
      </c>
      <c r="R73" t="s">
        <v>365</v>
      </c>
      <c r="S73" t="s">
        <v>97</v>
      </c>
      <c r="T73" t="s">
        <v>87</v>
      </c>
      <c r="U73" t="s">
        <v>87</v>
      </c>
      <c r="V73" t="s">
        <v>99</v>
      </c>
      <c r="W73" t="s">
        <v>87</v>
      </c>
      <c r="X73" t="s">
        <v>100</v>
      </c>
      <c r="Y73" t="s">
        <v>87</v>
      </c>
      <c r="Z73" t="s">
        <v>128</v>
      </c>
      <c r="AA73" t="s">
        <v>87</v>
      </c>
      <c r="AB73" t="s">
        <v>87</v>
      </c>
      <c r="AC73" t="s">
        <v>151</v>
      </c>
      <c r="AD73" t="s">
        <v>87</v>
      </c>
      <c r="AE73" t="s">
        <v>87</v>
      </c>
      <c r="AF73" t="s">
        <v>103</v>
      </c>
      <c r="AG73" t="s">
        <v>103</v>
      </c>
      <c r="AH73" t="s">
        <v>129</v>
      </c>
      <c r="AI73" t="s">
        <v>103</v>
      </c>
      <c r="AJ73" t="s">
        <v>87</v>
      </c>
      <c r="AK73" t="s">
        <v>156</v>
      </c>
      <c r="AL73" t="s">
        <v>366</v>
      </c>
      <c r="AM73" t="s">
        <v>87</v>
      </c>
      <c r="AN73" t="s">
        <v>87</v>
      </c>
      <c r="AO73" t="s">
        <v>87</v>
      </c>
      <c r="AP73" t="s">
        <v>87</v>
      </c>
      <c r="AQ73" t="s">
        <v>87</v>
      </c>
      <c r="AR73" t="s">
        <v>367</v>
      </c>
      <c r="AS73" t="s">
        <v>87</v>
      </c>
      <c r="AT73" t="s">
        <v>87</v>
      </c>
      <c r="AU73" t="s">
        <v>87</v>
      </c>
      <c r="AV73" t="s">
        <v>87</v>
      </c>
      <c r="AW73" t="s">
        <v>87</v>
      </c>
      <c r="AX73" t="s">
        <v>87</v>
      </c>
      <c r="AY73" t="s">
        <v>87</v>
      </c>
      <c r="AZ73" t="s">
        <v>87</v>
      </c>
      <c r="BA73" t="s">
        <v>87</v>
      </c>
    </row>
    <row r="74" spans="1:53" x14ac:dyDescent="0.25">
      <c r="A74" s="5">
        <v>45917.64685185185</v>
      </c>
      <c r="B74">
        <v>26894</v>
      </c>
      <c r="C74" t="s">
        <v>212</v>
      </c>
      <c r="D74" t="s">
        <v>132</v>
      </c>
      <c r="E74" t="s">
        <v>368</v>
      </c>
      <c r="F74" t="s">
        <v>86</v>
      </c>
      <c r="G74" t="s">
        <v>111</v>
      </c>
      <c r="H74" t="s">
        <v>88</v>
      </c>
      <c r="I74" t="s">
        <v>125</v>
      </c>
      <c r="J74" t="s">
        <v>86</v>
      </c>
      <c r="K74" t="s">
        <v>87</v>
      </c>
      <c r="L74" t="s">
        <v>94</v>
      </c>
      <c r="M74" t="s">
        <v>89</v>
      </c>
      <c r="N74" t="s">
        <v>95</v>
      </c>
      <c r="O74" t="s">
        <v>87</v>
      </c>
      <c r="P74" t="s">
        <v>87</v>
      </c>
      <c r="Q74" t="s">
        <v>87</v>
      </c>
      <c r="R74" t="s">
        <v>369</v>
      </c>
      <c r="S74" t="s">
        <v>97</v>
      </c>
      <c r="T74" t="s">
        <v>87</v>
      </c>
      <c r="U74" t="s">
        <v>87</v>
      </c>
      <c r="V74" t="s">
        <v>99</v>
      </c>
      <c r="W74" t="s">
        <v>87</v>
      </c>
      <c r="X74" t="s">
        <v>87</v>
      </c>
      <c r="Y74" t="s">
        <v>87</v>
      </c>
      <c r="Z74" t="s">
        <v>87</v>
      </c>
      <c r="AA74" t="s">
        <v>87</v>
      </c>
      <c r="AB74" t="s">
        <v>87</v>
      </c>
      <c r="AC74" t="s">
        <v>135</v>
      </c>
      <c r="AD74" t="s">
        <v>87</v>
      </c>
      <c r="AE74" t="s">
        <v>87</v>
      </c>
      <c r="AF74" t="s">
        <v>102</v>
      </c>
      <c r="AG74" t="s">
        <v>129</v>
      </c>
      <c r="AH74" t="s">
        <v>121</v>
      </c>
      <c r="AI74" t="s">
        <v>121</v>
      </c>
      <c r="AJ74" t="s">
        <v>87</v>
      </c>
      <c r="AK74" t="s">
        <v>136</v>
      </c>
      <c r="AL74" t="s">
        <v>87</v>
      </c>
      <c r="AM74" t="s">
        <v>87</v>
      </c>
      <c r="AN74" t="s">
        <v>87</v>
      </c>
      <c r="AO74" t="s">
        <v>87</v>
      </c>
      <c r="AP74" t="s">
        <v>87</v>
      </c>
      <c r="AQ74" t="s">
        <v>87</v>
      </c>
      <c r="AR74" t="s">
        <v>370</v>
      </c>
      <c r="AS74" t="s">
        <v>87</v>
      </c>
      <c r="AT74" t="s">
        <v>87</v>
      </c>
      <c r="AU74" t="s">
        <v>87</v>
      </c>
      <c r="AV74" t="s">
        <v>87</v>
      </c>
      <c r="AW74" t="s">
        <v>87</v>
      </c>
      <c r="AX74" t="s">
        <v>87</v>
      </c>
      <c r="AY74" t="s">
        <v>87</v>
      </c>
      <c r="AZ74" t="s">
        <v>87</v>
      </c>
      <c r="BA74" t="s">
        <v>87</v>
      </c>
    </row>
    <row r="75" spans="1:53" x14ac:dyDescent="0.25">
      <c r="A75" s="5">
        <v>45917.64681712963</v>
      </c>
      <c r="B75">
        <v>26893</v>
      </c>
      <c r="C75" t="s">
        <v>139</v>
      </c>
      <c r="D75" t="s">
        <v>84</v>
      </c>
      <c r="E75" t="s">
        <v>371</v>
      </c>
      <c r="F75" t="s">
        <v>125</v>
      </c>
      <c r="G75" t="s">
        <v>88</v>
      </c>
      <c r="H75" t="s">
        <v>88</v>
      </c>
      <c r="I75" t="s">
        <v>125</v>
      </c>
      <c r="J75" t="s">
        <v>125</v>
      </c>
      <c r="K75" t="s">
        <v>87</v>
      </c>
      <c r="L75" t="s">
        <v>94</v>
      </c>
      <c r="M75" t="s">
        <v>89</v>
      </c>
      <c r="N75" t="s">
        <v>95</v>
      </c>
      <c r="O75" t="s">
        <v>87</v>
      </c>
      <c r="P75" t="s">
        <v>87</v>
      </c>
      <c r="Q75" t="s">
        <v>87</v>
      </c>
      <c r="R75" t="s">
        <v>372</v>
      </c>
      <c r="S75" t="s">
        <v>97</v>
      </c>
      <c r="T75" t="s">
        <v>87</v>
      </c>
      <c r="U75" t="s">
        <v>87</v>
      </c>
      <c r="V75" t="s">
        <v>99</v>
      </c>
      <c r="W75" t="s">
        <v>119</v>
      </c>
      <c r="X75" t="s">
        <v>100</v>
      </c>
      <c r="Y75" t="s">
        <v>127</v>
      </c>
      <c r="Z75" t="s">
        <v>128</v>
      </c>
      <c r="AA75" t="s">
        <v>87</v>
      </c>
      <c r="AB75" t="s">
        <v>87</v>
      </c>
      <c r="AC75" t="s">
        <v>135</v>
      </c>
      <c r="AD75" t="s">
        <v>87</v>
      </c>
      <c r="AE75" t="s">
        <v>373</v>
      </c>
      <c r="AF75" t="s">
        <v>102</v>
      </c>
      <c r="AG75" t="s">
        <v>130</v>
      </c>
      <c r="AH75" t="s">
        <v>129</v>
      </c>
      <c r="AI75" t="s">
        <v>121</v>
      </c>
      <c r="AJ75" t="s">
        <v>87</v>
      </c>
      <c r="AK75" t="s">
        <v>91</v>
      </c>
      <c r="AL75" t="s">
        <v>87</v>
      </c>
      <c r="AM75" t="s">
        <v>87</v>
      </c>
      <c r="AN75" t="s">
        <v>374</v>
      </c>
      <c r="AO75" t="s">
        <v>87</v>
      </c>
      <c r="AP75" t="s">
        <v>87</v>
      </c>
      <c r="AQ75" t="s">
        <v>87</v>
      </c>
      <c r="AR75" t="s">
        <v>375</v>
      </c>
      <c r="AS75" t="s">
        <v>87</v>
      </c>
      <c r="AT75" t="s">
        <v>87</v>
      </c>
      <c r="AU75" t="s">
        <v>87</v>
      </c>
      <c r="AV75" t="s">
        <v>87</v>
      </c>
      <c r="AW75" t="s">
        <v>87</v>
      </c>
      <c r="AX75" t="s">
        <v>87</v>
      </c>
      <c r="AY75" t="s">
        <v>87</v>
      </c>
      <c r="AZ75" t="s">
        <v>87</v>
      </c>
      <c r="BA75" t="s">
        <v>87</v>
      </c>
    </row>
    <row r="76" spans="1:53" x14ac:dyDescent="0.25">
      <c r="A76" s="5">
        <v>45917.64675925926</v>
      </c>
      <c r="B76">
        <v>26892</v>
      </c>
      <c r="C76" t="s">
        <v>83</v>
      </c>
      <c r="D76" t="s">
        <v>84</v>
      </c>
      <c r="E76" t="s">
        <v>376</v>
      </c>
      <c r="F76" t="s">
        <v>125</v>
      </c>
      <c r="G76" t="s">
        <v>93</v>
      </c>
      <c r="H76" t="s">
        <v>88</v>
      </c>
      <c r="I76" t="s">
        <v>88</v>
      </c>
      <c r="J76" t="s">
        <v>125</v>
      </c>
      <c r="K76" t="s">
        <v>87</v>
      </c>
      <c r="L76" t="s">
        <v>94</v>
      </c>
      <c r="M76" t="s">
        <v>89</v>
      </c>
      <c r="N76" t="s">
        <v>95</v>
      </c>
      <c r="O76" t="s">
        <v>112</v>
      </c>
      <c r="P76" t="s">
        <v>87</v>
      </c>
      <c r="Q76" t="s">
        <v>87</v>
      </c>
      <c r="R76" t="s">
        <v>377</v>
      </c>
      <c r="S76" t="s">
        <v>90</v>
      </c>
      <c r="T76" t="s">
        <v>87</v>
      </c>
      <c r="U76" t="s">
        <v>87</v>
      </c>
      <c r="V76" t="s">
        <v>99</v>
      </c>
      <c r="W76" t="s">
        <v>119</v>
      </c>
      <c r="X76" t="s">
        <v>100</v>
      </c>
      <c r="Y76" t="s">
        <v>127</v>
      </c>
      <c r="Z76" t="s">
        <v>128</v>
      </c>
      <c r="AA76" t="s">
        <v>87</v>
      </c>
      <c r="AB76" t="s">
        <v>87</v>
      </c>
      <c r="AC76" t="s">
        <v>182</v>
      </c>
      <c r="AD76" t="s">
        <v>87</v>
      </c>
      <c r="AE76" t="s">
        <v>87</v>
      </c>
      <c r="AF76" t="s">
        <v>103</v>
      </c>
      <c r="AG76" t="s">
        <v>103</v>
      </c>
      <c r="AH76" t="s">
        <v>121</v>
      </c>
      <c r="AI76" t="s">
        <v>121</v>
      </c>
      <c r="AJ76" t="s">
        <v>87</v>
      </c>
      <c r="AK76" t="s">
        <v>156</v>
      </c>
      <c r="AL76" t="s">
        <v>378</v>
      </c>
      <c r="AM76" t="s">
        <v>87</v>
      </c>
      <c r="AN76" t="s">
        <v>87</v>
      </c>
      <c r="AO76" t="s">
        <v>87</v>
      </c>
      <c r="AP76" t="s">
        <v>87</v>
      </c>
      <c r="AQ76" t="s">
        <v>87</v>
      </c>
      <c r="AR76" t="s">
        <v>379</v>
      </c>
      <c r="AS76" t="s">
        <v>87</v>
      </c>
      <c r="AT76" t="s">
        <v>87</v>
      </c>
      <c r="AU76" t="s">
        <v>87</v>
      </c>
      <c r="AV76" t="s">
        <v>87</v>
      </c>
      <c r="AW76" t="s">
        <v>87</v>
      </c>
      <c r="AX76" t="s">
        <v>87</v>
      </c>
      <c r="AY76" t="s">
        <v>87</v>
      </c>
      <c r="AZ76" t="s">
        <v>87</v>
      </c>
      <c r="BA76" t="s">
        <v>87</v>
      </c>
    </row>
    <row r="77" spans="1:53" x14ac:dyDescent="0.25">
      <c r="A77" s="5">
        <v>45917.64670138889</v>
      </c>
      <c r="B77">
        <v>26891</v>
      </c>
      <c r="C77" t="s">
        <v>178</v>
      </c>
      <c r="D77" t="s">
        <v>84</v>
      </c>
      <c r="E77" t="s">
        <v>380</v>
      </c>
      <c r="F77" t="s">
        <v>125</v>
      </c>
      <c r="G77" t="s">
        <v>88</v>
      </c>
      <c r="H77" t="s">
        <v>125</v>
      </c>
      <c r="I77" t="s">
        <v>88</v>
      </c>
      <c r="J77" t="s">
        <v>125</v>
      </c>
      <c r="K77" t="s">
        <v>87</v>
      </c>
      <c r="L77" t="s">
        <v>94</v>
      </c>
      <c r="M77" t="s">
        <v>89</v>
      </c>
      <c r="N77" t="s">
        <v>87</v>
      </c>
      <c r="O77" t="s">
        <v>87</v>
      </c>
      <c r="P77" t="s">
        <v>87</v>
      </c>
      <c r="Q77" t="s">
        <v>87</v>
      </c>
      <c r="R77" t="s">
        <v>381</v>
      </c>
      <c r="S77" t="s">
        <v>97</v>
      </c>
      <c r="T77" t="s">
        <v>87</v>
      </c>
      <c r="U77" t="s">
        <v>87</v>
      </c>
      <c r="V77" t="s">
        <v>99</v>
      </c>
      <c r="W77" t="s">
        <v>119</v>
      </c>
      <c r="X77" t="s">
        <v>100</v>
      </c>
      <c r="Y77" t="s">
        <v>127</v>
      </c>
      <c r="Z77" t="s">
        <v>128</v>
      </c>
      <c r="AA77" t="s">
        <v>87</v>
      </c>
      <c r="AB77" t="s">
        <v>87</v>
      </c>
      <c r="AC77" t="s">
        <v>135</v>
      </c>
      <c r="AD77" t="s">
        <v>87</v>
      </c>
      <c r="AE77" t="s">
        <v>87</v>
      </c>
      <c r="AF77" t="s">
        <v>129</v>
      </c>
      <c r="AG77" t="s">
        <v>103</v>
      </c>
      <c r="AH77" t="s">
        <v>102</v>
      </c>
      <c r="AI77" t="s">
        <v>121</v>
      </c>
      <c r="AJ77" t="s">
        <v>87</v>
      </c>
      <c r="AK77" t="s">
        <v>91</v>
      </c>
      <c r="AL77" t="s">
        <v>87</v>
      </c>
      <c r="AM77" t="s">
        <v>87</v>
      </c>
      <c r="AN77" t="s">
        <v>87</v>
      </c>
      <c r="AO77" t="s">
        <v>87</v>
      </c>
      <c r="AP77" t="s">
        <v>87</v>
      </c>
      <c r="AQ77" t="s">
        <v>87</v>
      </c>
      <c r="AR77" t="s">
        <v>382</v>
      </c>
      <c r="AS77" t="s">
        <v>87</v>
      </c>
      <c r="AT77" t="s">
        <v>87</v>
      </c>
      <c r="AU77" t="s">
        <v>87</v>
      </c>
      <c r="AV77" t="s">
        <v>87</v>
      </c>
      <c r="AW77" t="s">
        <v>87</v>
      </c>
      <c r="AX77" t="s">
        <v>87</v>
      </c>
      <c r="AY77" t="s">
        <v>87</v>
      </c>
      <c r="AZ77" t="s">
        <v>87</v>
      </c>
      <c r="BA77" t="s">
        <v>87</v>
      </c>
    </row>
    <row r="78" spans="1:53" x14ac:dyDescent="0.25">
      <c r="A78" s="5">
        <v>45917.64667824074</v>
      </c>
      <c r="B78">
        <v>26890</v>
      </c>
      <c r="C78" t="s">
        <v>139</v>
      </c>
      <c r="D78" t="s">
        <v>132</v>
      </c>
      <c r="E78" t="s">
        <v>383</v>
      </c>
      <c r="F78" t="s">
        <v>125</v>
      </c>
      <c r="G78" t="s">
        <v>93</v>
      </c>
      <c r="H78" t="s">
        <v>88</v>
      </c>
      <c r="I78" t="s">
        <v>93</v>
      </c>
      <c r="J78" t="s">
        <v>125</v>
      </c>
      <c r="K78" t="s">
        <v>87</v>
      </c>
      <c r="L78" t="s">
        <v>87</v>
      </c>
      <c r="M78" t="s">
        <v>89</v>
      </c>
      <c r="N78" t="s">
        <v>87</v>
      </c>
      <c r="O78" t="s">
        <v>87</v>
      </c>
      <c r="P78" t="s">
        <v>87</v>
      </c>
      <c r="Q78" t="s">
        <v>87</v>
      </c>
      <c r="R78" t="s">
        <v>384</v>
      </c>
      <c r="S78" t="s">
        <v>97</v>
      </c>
      <c r="T78" t="s">
        <v>87</v>
      </c>
      <c r="U78" t="s">
        <v>87</v>
      </c>
      <c r="V78" t="s">
        <v>99</v>
      </c>
      <c r="W78" t="s">
        <v>119</v>
      </c>
      <c r="X78" t="s">
        <v>100</v>
      </c>
      <c r="Y78" t="s">
        <v>87</v>
      </c>
      <c r="Z78" t="s">
        <v>128</v>
      </c>
      <c r="AA78" t="s">
        <v>87</v>
      </c>
      <c r="AB78" t="s">
        <v>87</v>
      </c>
      <c r="AC78" t="s">
        <v>135</v>
      </c>
      <c r="AD78" t="s">
        <v>87</v>
      </c>
      <c r="AE78" t="s">
        <v>87</v>
      </c>
      <c r="AF78" t="s">
        <v>103</v>
      </c>
      <c r="AG78" t="s">
        <v>103</v>
      </c>
      <c r="AH78" t="s">
        <v>102</v>
      </c>
      <c r="AI78" t="s">
        <v>121</v>
      </c>
      <c r="AJ78" t="s">
        <v>87</v>
      </c>
      <c r="AK78" t="s">
        <v>156</v>
      </c>
      <c r="AL78" t="s">
        <v>87</v>
      </c>
      <c r="AM78" t="s">
        <v>87</v>
      </c>
      <c r="AN78" t="s">
        <v>87</v>
      </c>
      <c r="AO78" t="s">
        <v>87</v>
      </c>
      <c r="AP78" t="s">
        <v>87</v>
      </c>
      <c r="AQ78" t="s">
        <v>87</v>
      </c>
      <c r="AR78" t="s">
        <v>385</v>
      </c>
      <c r="AS78" t="s">
        <v>87</v>
      </c>
      <c r="AT78" t="s">
        <v>87</v>
      </c>
      <c r="AU78" t="s">
        <v>87</v>
      </c>
      <c r="AV78" t="s">
        <v>87</v>
      </c>
      <c r="AW78" t="s">
        <v>87</v>
      </c>
      <c r="AX78" t="s">
        <v>87</v>
      </c>
      <c r="AY78" t="s">
        <v>87</v>
      </c>
      <c r="AZ78" t="s">
        <v>87</v>
      </c>
      <c r="BA78" t="s">
        <v>87</v>
      </c>
    </row>
    <row r="79" spans="1:53" x14ac:dyDescent="0.25">
      <c r="A79" s="5">
        <v>45917.646643518514</v>
      </c>
      <c r="B79">
        <v>26889</v>
      </c>
      <c r="C79" t="s">
        <v>139</v>
      </c>
      <c r="D79" t="s">
        <v>84</v>
      </c>
      <c r="E79" t="s">
        <v>386</v>
      </c>
      <c r="F79" t="s">
        <v>88</v>
      </c>
      <c r="G79" t="s">
        <v>88</v>
      </c>
      <c r="H79" t="s">
        <v>93</v>
      </c>
      <c r="I79" t="s">
        <v>93</v>
      </c>
      <c r="J79" t="s">
        <v>88</v>
      </c>
      <c r="K79" t="s">
        <v>87</v>
      </c>
      <c r="L79" t="s">
        <v>94</v>
      </c>
      <c r="M79" t="s">
        <v>89</v>
      </c>
      <c r="N79" t="s">
        <v>87</v>
      </c>
      <c r="O79" t="s">
        <v>112</v>
      </c>
      <c r="P79" t="s">
        <v>87</v>
      </c>
      <c r="Q79" t="s">
        <v>387</v>
      </c>
      <c r="R79" t="s">
        <v>388</v>
      </c>
      <c r="S79" t="s">
        <v>90</v>
      </c>
      <c r="T79" t="s">
        <v>87</v>
      </c>
      <c r="U79" t="s">
        <v>87</v>
      </c>
      <c r="V79" t="s">
        <v>99</v>
      </c>
      <c r="W79" t="s">
        <v>119</v>
      </c>
      <c r="X79" t="s">
        <v>87</v>
      </c>
      <c r="Y79" t="s">
        <v>87</v>
      </c>
      <c r="Z79" t="s">
        <v>128</v>
      </c>
      <c r="AA79" t="s">
        <v>87</v>
      </c>
      <c r="AB79" t="s">
        <v>87</v>
      </c>
      <c r="AC79" t="s">
        <v>165</v>
      </c>
      <c r="AD79" t="s">
        <v>87</v>
      </c>
      <c r="AE79" t="s">
        <v>87</v>
      </c>
      <c r="AF79" t="s">
        <v>121</v>
      </c>
      <c r="AG79" t="s">
        <v>130</v>
      </c>
      <c r="AH79" t="s">
        <v>130</v>
      </c>
      <c r="AI79" t="s">
        <v>121</v>
      </c>
      <c r="AJ79" t="s">
        <v>389</v>
      </c>
      <c r="AK79" t="s">
        <v>136</v>
      </c>
      <c r="AL79" t="s">
        <v>87</v>
      </c>
      <c r="AM79" t="s">
        <v>87</v>
      </c>
      <c r="AN79" t="s">
        <v>87</v>
      </c>
      <c r="AO79" t="s">
        <v>87</v>
      </c>
      <c r="AP79" t="s">
        <v>87</v>
      </c>
      <c r="AQ79" t="s">
        <v>87</v>
      </c>
      <c r="AR79" t="s">
        <v>390</v>
      </c>
      <c r="AS79" t="s">
        <v>87</v>
      </c>
      <c r="AT79" t="s">
        <v>87</v>
      </c>
      <c r="AU79" t="s">
        <v>87</v>
      </c>
      <c r="AV79" t="s">
        <v>87</v>
      </c>
      <c r="AW79" t="s">
        <v>87</v>
      </c>
      <c r="AX79" t="s">
        <v>87</v>
      </c>
      <c r="AY79" t="s">
        <v>87</v>
      </c>
      <c r="AZ79" t="s">
        <v>87</v>
      </c>
      <c r="BA79" t="s">
        <v>87</v>
      </c>
    </row>
    <row r="80" spans="1:53" x14ac:dyDescent="0.25">
      <c r="A80" s="5">
        <v>45917.64650462963</v>
      </c>
      <c r="B80">
        <v>26888</v>
      </c>
      <c r="C80" t="s">
        <v>83</v>
      </c>
      <c r="D80" t="s">
        <v>132</v>
      </c>
      <c r="E80" t="s">
        <v>391</v>
      </c>
      <c r="F80" t="s">
        <v>125</v>
      </c>
      <c r="G80" t="s">
        <v>88</v>
      </c>
      <c r="H80" t="s">
        <v>86</v>
      </c>
      <c r="I80" t="s">
        <v>86</v>
      </c>
      <c r="J80" t="s">
        <v>125</v>
      </c>
      <c r="K80" t="s">
        <v>87</v>
      </c>
      <c r="L80" t="s">
        <v>87</v>
      </c>
      <c r="M80" t="s">
        <v>89</v>
      </c>
      <c r="N80" t="s">
        <v>87</v>
      </c>
      <c r="O80" t="s">
        <v>87</v>
      </c>
      <c r="P80" t="s">
        <v>87</v>
      </c>
      <c r="Q80" t="s">
        <v>87</v>
      </c>
      <c r="R80" t="s">
        <v>392</v>
      </c>
      <c r="S80" t="s">
        <v>97</v>
      </c>
      <c r="T80" t="s">
        <v>87</v>
      </c>
      <c r="U80" t="s">
        <v>393</v>
      </c>
      <c r="V80" t="s">
        <v>99</v>
      </c>
      <c r="W80" t="s">
        <v>119</v>
      </c>
      <c r="X80" t="s">
        <v>87</v>
      </c>
      <c r="Y80" t="s">
        <v>127</v>
      </c>
      <c r="Z80" t="s">
        <v>128</v>
      </c>
      <c r="AA80" t="s">
        <v>87</v>
      </c>
      <c r="AB80" t="s">
        <v>87</v>
      </c>
      <c r="AC80" t="s">
        <v>151</v>
      </c>
      <c r="AD80" t="s">
        <v>87</v>
      </c>
      <c r="AE80" t="s">
        <v>87</v>
      </c>
      <c r="AF80" t="s">
        <v>103</v>
      </c>
      <c r="AG80" t="s">
        <v>102</v>
      </c>
      <c r="AH80" t="s">
        <v>121</v>
      </c>
      <c r="AI80" t="s">
        <v>121</v>
      </c>
      <c r="AJ80" t="s">
        <v>87</v>
      </c>
      <c r="AK80" t="s">
        <v>91</v>
      </c>
      <c r="AL80" t="s">
        <v>87</v>
      </c>
      <c r="AM80" t="s">
        <v>87</v>
      </c>
      <c r="AN80" t="s">
        <v>87</v>
      </c>
      <c r="AO80" t="s">
        <v>87</v>
      </c>
      <c r="AP80" t="s">
        <v>87</v>
      </c>
      <c r="AQ80" t="s">
        <v>87</v>
      </c>
      <c r="AR80" t="s">
        <v>394</v>
      </c>
      <c r="AS80" t="s">
        <v>87</v>
      </c>
      <c r="AT80" t="s">
        <v>87</v>
      </c>
      <c r="AU80" t="s">
        <v>87</v>
      </c>
      <c r="AV80" t="s">
        <v>87</v>
      </c>
      <c r="AW80" t="s">
        <v>87</v>
      </c>
      <c r="AX80" t="s">
        <v>87</v>
      </c>
      <c r="AY80" t="s">
        <v>87</v>
      </c>
      <c r="AZ80" t="s">
        <v>87</v>
      </c>
      <c r="BA80" t="s">
        <v>87</v>
      </c>
    </row>
    <row r="81" spans="1:53" x14ac:dyDescent="0.25">
      <c r="A81" s="5">
        <v>45917.646469907406</v>
      </c>
      <c r="B81">
        <v>26887</v>
      </c>
      <c r="C81" t="s">
        <v>178</v>
      </c>
      <c r="D81" t="s">
        <v>117</v>
      </c>
      <c r="E81" t="s">
        <v>395</v>
      </c>
      <c r="F81" t="s">
        <v>125</v>
      </c>
      <c r="G81" t="s">
        <v>86</v>
      </c>
      <c r="H81" t="s">
        <v>86</v>
      </c>
      <c r="I81" t="s">
        <v>125</v>
      </c>
      <c r="J81" t="s">
        <v>125</v>
      </c>
      <c r="K81" t="s">
        <v>87</v>
      </c>
      <c r="L81" t="s">
        <v>94</v>
      </c>
      <c r="M81" t="s">
        <v>89</v>
      </c>
      <c r="N81" t="s">
        <v>95</v>
      </c>
      <c r="O81" t="s">
        <v>87</v>
      </c>
      <c r="P81" t="s">
        <v>87</v>
      </c>
      <c r="Q81" t="s">
        <v>87</v>
      </c>
      <c r="R81" t="s">
        <v>396</v>
      </c>
      <c r="S81" t="s">
        <v>90</v>
      </c>
      <c r="T81" t="s">
        <v>87</v>
      </c>
      <c r="U81" t="s">
        <v>87</v>
      </c>
      <c r="V81" t="s">
        <v>99</v>
      </c>
      <c r="W81" t="s">
        <v>119</v>
      </c>
      <c r="X81" t="s">
        <v>100</v>
      </c>
      <c r="Y81" t="s">
        <v>127</v>
      </c>
      <c r="Z81" t="s">
        <v>128</v>
      </c>
      <c r="AA81" t="s">
        <v>87</v>
      </c>
      <c r="AB81" t="s">
        <v>87</v>
      </c>
      <c r="AC81" t="s">
        <v>151</v>
      </c>
      <c r="AD81" t="s">
        <v>87</v>
      </c>
      <c r="AE81" t="s">
        <v>87</v>
      </c>
      <c r="AF81" t="s">
        <v>103</v>
      </c>
      <c r="AG81" t="s">
        <v>129</v>
      </c>
      <c r="AH81" t="s">
        <v>130</v>
      </c>
      <c r="AI81" t="s">
        <v>103</v>
      </c>
      <c r="AJ81" t="s">
        <v>87</v>
      </c>
      <c r="AK81" t="s">
        <v>136</v>
      </c>
      <c r="AL81" t="s">
        <v>87</v>
      </c>
      <c r="AM81" t="s">
        <v>87</v>
      </c>
      <c r="AN81" t="s">
        <v>87</v>
      </c>
      <c r="AO81" t="s">
        <v>87</v>
      </c>
      <c r="AP81" t="s">
        <v>397</v>
      </c>
      <c r="AQ81" t="s">
        <v>87</v>
      </c>
      <c r="AR81" t="s">
        <v>398</v>
      </c>
      <c r="AS81" t="s">
        <v>87</v>
      </c>
      <c r="AT81" t="s">
        <v>87</v>
      </c>
      <c r="AU81" t="s">
        <v>87</v>
      </c>
      <c r="AV81" t="s">
        <v>87</v>
      </c>
      <c r="AW81" t="s">
        <v>87</v>
      </c>
      <c r="AX81" t="s">
        <v>87</v>
      </c>
      <c r="AY81" t="s">
        <v>87</v>
      </c>
      <c r="AZ81" t="s">
        <v>87</v>
      </c>
      <c r="BA81" t="s">
        <v>87</v>
      </c>
    </row>
    <row r="82" spans="1:53" x14ac:dyDescent="0.25">
      <c r="A82" s="5">
        <v>45917.646423611106</v>
      </c>
      <c r="B82">
        <v>26886</v>
      </c>
      <c r="C82" t="s">
        <v>83</v>
      </c>
      <c r="D82" t="s">
        <v>84</v>
      </c>
      <c r="E82" t="s">
        <v>399</v>
      </c>
      <c r="F82" t="s">
        <v>125</v>
      </c>
      <c r="G82" t="s">
        <v>93</v>
      </c>
      <c r="H82" t="s">
        <v>86</v>
      </c>
      <c r="I82" t="s">
        <v>93</v>
      </c>
      <c r="J82" t="s">
        <v>88</v>
      </c>
      <c r="K82" t="s">
        <v>87</v>
      </c>
      <c r="L82" t="s">
        <v>94</v>
      </c>
      <c r="M82" t="s">
        <v>89</v>
      </c>
      <c r="N82" t="s">
        <v>95</v>
      </c>
      <c r="O82" t="s">
        <v>112</v>
      </c>
      <c r="P82" t="s">
        <v>87</v>
      </c>
      <c r="Q82" t="s">
        <v>87</v>
      </c>
      <c r="R82" t="s">
        <v>400</v>
      </c>
      <c r="S82" t="s">
        <v>97</v>
      </c>
      <c r="T82" t="s">
        <v>87</v>
      </c>
      <c r="U82" t="s">
        <v>87</v>
      </c>
      <c r="V82" t="s">
        <v>99</v>
      </c>
      <c r="W82" t="s">
        <v>87</v>
      </c>
      <c r="X82" t="s">
        <v>87</v>
      </c>
      <c r="Y82" t="s">
        <v>127</v>
      </c>
      <c r="Z82" t="s">
        <v>87</v>
      </c>
      <c r="AA82" t="s">
        <v>87</v>
      </c>
      <c r="AB82" t="s">
        <v>87</v>
      </c>
      <c r="AC82" t="s">
        <v>135</v>
      </c>
      <c r="AD82" t="s">
        <v>87</v>
      </c>
      <c r="AE82" t="s">
        <v>87</v>
      </c>
      <c r="AF82" t="s">
        <v>102</v>
      </c>
      <c r="AG82" t="s">
        <v>121</v>
      </c>
      <c r="AH82" t="s">
        <v>129</v>
      </c>
      <c r="AI82" t="s">
        <v>102</v>
      </c>
      <c r="AJ82" t="s">
        <v>87</v>
      </c>
      <c r="AK82" t="s">
        <v>91</v>
      </c>
      <c r="AL82" t="s">
        <v>87</v>
      </c>
      <c r="AM82" t="s">
        <v>87</v>
      </c>
      <c r="AN82" t="s">
        <v>87</v>
      </c>
      <c r="AO82" t="s">
        <v>87</v>
      </c>
      <c r="AP82" t="s">
        <v>87</v>
      </c>
      <c r="AQ82" t="s">
        <v>87</v>
      </c>
      <c r="AR82" t="s">
        <v>401</v>
      </c>
      <c r="AS82" t="s">
        <v>87</v>
      </c>
      <c r="AT82" t="s">
        <v>87</v>
      </c>
      <c r="AU82" t="s">
        <v>87</v>
      </c>
      <c r="AV82" t="s">
        <v>87</v>
      </c>
      <c r="AW82" t="s">
        <v>87</v>
      </c>
      <c r="AX82" t="s">
        <v>87</v>
      </c>
      <c r="AY82" t="s">
        <v>87</v>
      </c>
      <c r="AZ82" t="s">
        <v>87</v>
      </c>
      <c r="BA82" t="s">
        <v>87</v>
      </c>
    </row>
    <row r="83" spans="1:53" x14ac:dyDescent="0.25">
      <c r="A83" s="5">
        <v>45917.64640046297</v>
      </c>
      <c r="B83">
        <v>26885</v>
      </c>
      <c r="C83" t="s">
        <v>83</v>
      </c>
      <c r="D83" t="s">
        <v>132</v>
      </c>
      <c r="E83" t="s">
        <v>402</v>
      </c>
      <c r="F83" t="s">
        <v>88</v>
      </c>
      <c r="G83" t="s">
        <v>88</v>
      </c>
      <c r="H83" t="s">
        <v>93</v>
      </c>
      <c r="I83" t="s">
        <v>93</v>
      </c>
      <c r="J83" t="s">
        <v>88</v>
      </c>
      <c r="K83" t="s">
        <v>87</v>
      </c>
      <c r="L83" t="s">
        <v>94</v>
      </c>
      <c r="M83" t="s">
        <v>89</v>
      </c>
      <c r="N83" t="s">
        <v>87</v>
      </c>
      <c r="O83" t="s">
        <v>87</v>
      </c>
      <c r="P83" t="s">
        <v>87</v>
      </c>
      <c r="Q83" t="s">
        <v>87</v>
      </c>
      <c r="R83" t="s">
        <v>403</v>
      </c>
      <c r="S83" t="s">
        <v>90</v>
      </c>
      <c r="T83" t="s">
        <v>87</v>
      </c>
      <c r="U83" t="s">
        <v>87</v>
      </c>
      <c r="V83" t="s">
        <v>99</v>
      </c>
      <c r="W83" t="s">
        <v>119</v>
      </c>
      <c r="X83" t="s">
        <v>100</v>
      </c>
      <c r="Y83" t="s">
        <v>127</v>
      </c>
      <c r="Z83" t="s">
        <v>128</v>
      </c>
      <c r="AA83" t="s">
        <v>87</v>
      </c>
      <c r="AB83" t="s">
        <v>87</v>
      </c>
      <c r="AC83" t="s">
        <v>222</v>
      </c>
      <c r="AD83" t="s">
        <v>87</v>
      </c>
      <c r="AE83" t="s">
        <v>87</v>
      </c>
      <c r="AF83" t="s">
        <v>103</v>
      </c>
      <c r="AG83" t="s">
        <v>103</v>
      </c>
      <c r="AH83" t="s">
        <v>129</v>
      </c>
      <c r="AI83" t="s">
        <v>130</v>
      </c>
      <c r="AJ83" t="s">
        <v>87</v>
      </c>
      <c r="AK83" t="s">
        <v>91</v>
      </c>
      <c r="AL83" t="s">
        <v>87</v>
      </c>
      <c r="AM83" t="s">
        <v>87</v>
      </c>
      <c r="AN83" t="s">
        <v>87</v>
      </c>
      <c r="AO83" t="s">
        <v>87</v>
      </c>
      <c r="AP83" t="s">
        <v>87</v>
      </c>
      <c r="AQ83" t="s">
        <v>87</v>
      </c>
      <c r="AR83" t="s">
        <v>404</v>
      </c>
      <c r="AS83" t="s">
        <v>87</v>
      </c>
      <c r="AT83" t="s">
        <v>87</v>
      </c>
      <c r="AU83" t="s">
        <v>87</v>
      </c>
      <c r="AV83" t="s">
        <v>87</v>
      </c>
      <c r="AW83" t="s">
        <v>87</v>
      </c>
      <c r="AX83" t="s">
        <v>87</v>
      </c>
      <c r="AY83" t="s">
        <v>87</v>
      </c>
      <c r="AZ83" t="s">
        <v>87</v>
      </c>
      <c r="BA83" t="s">
        <v>87</v>
      </c>
    </row>
    <row r="84" spans="1:53" x14ac:dyDescent="0.25">
      <c r="A84" s="5">
        <v>45917.646365740744</v>
      </c>
      <c r="B84">
        <v>26884</v>
      </c>
      <c r="C84" t="s">
        <v>178</v>
      </c>
      <c r="D84" t="s">
        <v>132</v>
      </c>
      <c r="E84" t="s">
        <v>405</v>
      </c>
      <c r="F84" t="s">
        <v>86</v>
      </c>
      <c r="G84" t="s">
        <v>93</v>
      </c>
      <c r="H84" t="s">
        <v>125</v>
      </c>
      <c r="I84" t="s">
        <v>125</v>
      </c>
      <c r="J84" t="s">
        <v>88</v>
      </c>
      <c r="K84" t="s">
        <v>87</v>
      </c>
      <c r="L84" t="s">
        <v>94</v>
      </c>
      <c r="M84" t="s">
        <v>89</v>
      </c>
      <c r="N84" t="s">
        <v>95</v>
      </c>
      <c r="O84" t="s">
        <v>112</v>
      </c>
      <c r="P84" t="s">
        <v>87</v>
      </c>
      <c r="Q84" t="s">
        <v>87</v>
      </c>
      <c r="R84" t="s">
        <v>406</v>
      </c>
      <c r="S84" t="s">
        <v>97</v>
      </c>
      <c r="T84" t="s">
        <v>87</v>
      </c>
      <c r="U84" t="s">
        <v>87</v>
      </c>
      <c r="V84" t="s">
        <v>99</v>
      </c>
      <c r="W84" t="s">
        <v>87</v>
      </c>
      <c r="X84" t="s">
        <v>87</v>
      </c>
      <c r="Y84" t="s">
        <v>87</v>
      </c>
      <c r="Z84" t="s">
        <v>128</v>
      </c>
      <c r="AA84" t="s">
        <v>87</v>
      </c>
      <c r="AB84" t="s">
        <v>87</v>
      </c>
      <c r="AC84" t="s">
        <v>120</v>
      </c>
      <c r="AD84" t="s">
        <v>87</v>
      </c>
      <c r="AE84" t="s">
        <v>87</v>
      </c>
      <c r="AF84" t="s">
        <v>102</v>
      </c>
      <c r="AG84" t="s">
        <v>103</v>
      </c>
      <c r="AH84" t="s">
        <v>102</v>
      </c>
      <c r="AI84" t="s">
        <v>103</v>
      </c>
      <c r="AJ84" t="s">
        <v>87</v>
      </c>
      <c r="AK84" t="s">
        <v>156</v>
      </c>
      <c r="AL84" t="s">
        <v>87</v>
      </c>
      <c r="AM84" t="s">
        <v>407</v>
      </c>
      <c r="AN84" t="s">
        <v>87</v>
      </c>
      <c r="AO84" t="s">
        <v>87</v>
      </c>
      <c r="AP84" t="s">
        <v>87</v>
      </c>
      <c r="AQ84" t="s">
        <v>87</v>
      </c>
      <c r="AR84" t="s">
        <v>408</v>
      </c>
      <c r="AS84" t="s">
        <v>87</v>
      </c>
      <c r="AT84" t="s">
        <v>87</v>
      </c>
      <c r="AU84" t="s">
        <v>87</v>
      </c>
      <c r="AV84" t="s">
        <v>87</v>
      </c>
      <c r="AW84" t="s">
        <v>87</v>
      </c>
      <c r="AX84" t="s">
        <v>87</v>
      </c>
      <c r="AY84" t="s">
        <v>87</v>
      </c>
      <c r="AZ84" t="s">
        <v>87</v>
      </c>
      <c r="BA84" t="s">
        <v>87</v>
      </c>
    </row>
    <row r="85" spans="1:53" x14ac:dyDescent="0.25">
      <c r="A85" s="5">
        <v>45917.64630787037</v>
      </c>
      <c r="B85">
        <v>26883</v>
      </c>
      <c r="C85" t="s">
        <v>212</v>
      </c>
      <c r="D85" t="s">
        <v>132</v>
      </c>
      <c r="E85" t="s">
        <v>409</v>
      </c>
      <c r="F85" t="s">
        <v>86</v>
      </c>
      <c r="G85" t="s">
        <v>88</v>
      </c>
      <c r="H85" t="s">
        <v>86</v>
      </c>
      <c r="I85" t="s">
        <v>125</v>
      </c>
      <c r="J85" t="s">
        <v>86</v>
      </c>
      <c r="K85" t="s">
        <v>87</v>
      </c>
      <c r="L85" t="s">
        <v>94</v>
      </c>
      <c r="M85" t="s">
        <v>87</v>
      </c>
      <c r="N85" t="s">
        <v>87</v>
      </c>
      <c r="O85" t="s">
        <v>87</v>
      </c>
      <c r="P85" t="s">
        <v>87</v>
      </c>
      <c r="Q85" t="s">
        <v>87</v>
      </c>
      <c r="R85" t="s">
        <v>410</v>
      </c>
      <c r="S85" t="s">
        <v>97</v>
      </c>
      <c r="T85" t="s">
        <v>87</v>
      </c>
      <c r="U85" t="s">
        <v>87</v>
      </c>
      <c r="V85" t="s">
        <v>99</v>
      </c>
      <c r="W85" t="s">
        <v>87</v>
      </c>
      <c r="X85" t="s">
        <v>87</v>
      </c>
      <c r="Y85" t="s">
        <v>87</v>
      </c>
      <c r="Z85" t="s">
        <v>128</v>
      </c>
      <c r="AA85" t="s">
        <v>87</v>
      </c>
      <c r="AB85" t="s">
        <v>87</v>
      </c>
      <c r="AC85" t="s">
        <v>151</v>
      </c>
      <c r="AD85" t="s">
        <v>87</v>
      </c>
      <c r="AE85" t="s">
        <v>87</v>
      </c>
      <c r="AF85" t="s">
        <v>103</v>
      </c>
      <c r="AG85" t="s">
        <v>103</v>
      </c>
      <c r="AH85" t="s">
        <v>129</v>
      </c>
      <c r="AI85" t="s">
        <v>121</v>
      </c>
      <c r="AJ85" t="s">
        <v>87</v>
      </c>
      <c r="AK85" t="s">
        <v>136</v>
      </c>
      <c r="AL85" t="s">
        <v>87</v>
      </c>
      <c r="AM85" t="s">
        <v>87</v>
      </c>
      <c r="AN85" t="s">
        <v>87</v>
      </c>
      <c r="AO85" t="s">
        <v>87</v>
      </c>
      <c r="AP85" t="s">
        <v>411</v>
      </c>
      <c r="AQ85" t="s">
        <v>87</v>
      </c>
      <c r="AR85" t="s">
        <v>87</v>
      </c>
      <c r="AS85" t="s">
        <v>87</v>
      </c>
      <c r="AT85" t="s">
        <v>87</v>
      </c>
      <c r="AU85" t="s">
        <v>87</v>
      </c>
      <c r="AV85" t="s">
        <v>87</v>
      </c>
      <c r="AW85" t="s">
        <v>87</v>
      </c>
      <c r="AX85" t="s">
        <v>87</v>
      </c>
      <c r="AY85" t="s">
        <v>87</v>
      </c>
      <c r="AZ85" t="s">
        <v>87</v>
      </c>
      <c r="BA85" t="s">
        <v>87</v>
      </c>
    </row>
    <row r="86" spans="1:53" x14ac:dyDescent="0.25">
      <c r="A86" s="5">
        <v>45917.646273148144</v>
      </c>
      <c r="B86">
        <v>26882</v>
      </c>
      <c r="C86" t="s">
        <v>83</v>
      </c>
      <c r="D86" t="s">
        <v>84</v>
      </c>
      <c r="E86" t="s">
        <v>412</v>
      </c>
      <c r="F86" t="s">
        <v>88</v>
      </c>
      <c r="G86" t="s">
        <v>93</v>
      </c>
      <c r="H86" t="s">
        <v>125</v>
      </c>
      <c r="I86" t="s">
        <v>88</v>
      </c>
      <c r="J86" t="s">
        <v>125</v>
      </c>
      <c r="K86" t="s">
        <v>87</v>
      </c>
      <c r="L86" t="s">
        <v>94</v>
      </c>
      <c r="M86" t="s">
        <v>89</v>
      </c>
      <c r="N86" t="s">
        <v>95</v>
      </c>
      <c r="O86" t="s">
        <v>112</v>
      </c>
      <c r="P86" t="s">
        <v>87</v>
      </c>
      <c r="Q86" t="s">
        <v>87</v>
      </c>
      <c r="R86" t="s">
        <v>413</v>
      </c>
      <c r="S86" t="s">
        <v>143</v>
      </c>
      <c r="T86" t="s">
        <v>87</v>
      </c>
      <c r="U86" t="s">
        <v>87</v>
      </c>
      <c r="V86" t="s">
        <v>99</v>
      </c>
      <c r="W86" t="s">
        <v>119</v>
      </c>
      <c r="X86" t="s">
        <v>87</v>
      </c>
      <c r="Y86" t="s">
        <v>87</v>
      </c>
      <c r="Z86" t="s">
        <v>128</v>
      </c>
      <c r="AA86" t="s">
        <v>87</v>
      </c>
      <c r="AB86" t="s">
        <v>87</v>
      </c>
      <c r="AC86" t="s">
        <v>147</v>
      </c>
      <c r="AD86" t="s">
        <v>87</v>
      </c>
      <c r="AE86" t="s">
        <v>87</v>
      </c>
      <c r="AF86" t="s">
        <v>103</v>
      </c>
      <c r="AG86" t="s">
        <v>129</v>
      </c>
      <c r="AH86" t="s">
        <v>129</v>
      </c>
      <c r="AI86" t="s">
        <v>103</v>
      </c>
      <c r="AJ86" t="s">
        <v>87</v>
      </c>
      <c r="AK86" t="s">
        <v>91</v>
      </c>
      <c r="AL86" t="s">
        <v>87</v>
      </c>
      <c r="AM86" t="s">
        <v>414</v>
      </c>
      <c r="AN86" t="s">
        <v>87</v>
      </c>
      <c r="AO86" t="s">
        <v>87</v>
      </c>
      <c r="AP86" t="s">
        <v>87</v>
      </c>
      <c r="AQ86" t="s">
        <v>87</v>
      </c>
      <c r="AR86" t="s">
        <v>415</v>
      </c>
      <c r="AS86" t="s">
        <v>87</v>
      </c>
      <c r="AT86" t="s">
        <v>87</v>
      </c>
      <c r="AU86" t="s">
        <v>87</v>
      </c>
      <c r="AV86" t="s">
        <v>87</v>
      </c>
      <c r="AW86" t="s">
        <v>87</v>
      </c>
      <c r="AX86" t="s">
        <v>87</v>
      </c>
      <c r="AY86" t="s">
        <v>87</v>
      </c>
      <c r="AZ86" t="s">
        <v>87</v>
      </c>
      <c r="BA86" t="s">
        <v>87</v>
      </c>
    </row>
    <row r="87" spans="1:53" x14ac:dyDescent="0.25">
      <c r="A87" s="5">
        <v>45917.64621527778</v>
      </c>
      <c r="B87">
        <v>26881</v>
      </c>
      <c r="C87" t="s">
        <v>83</v>
      </c>
      <c r="D87" t="s">
        <v>117</v>
      </c>
      <c r="E87" t="s">
        <v>416</v>
      </c>
      <c r="F87" t="s">
        <v>125</v>
      </c>
      <c r="G87" t="s">
        <v>86</v>
      </c>
      <c r="H87" t="s">
        <v>125</v>
      </c>
      <c r="I87" t="s">
        <v>86</v>
      </c>
      <c r="J87" t="s">
        <v>88</v>
      </c>
      <c r="K87" t="s">
        <v>87</v>
      </c>
      <c r="L87" t="s">
        <v>94</v>
      </c>
      <c r="M87" t="s">
        <v>89</v>
      </c>
      <c r="N87" t="s">
        <v>95</v>
      </c>
      <c r="O87" t="s">
        <v>112</v>
      </c>
      <c r="P87" t="s">
        <v>87</v>
      </c>
      <c r="Q87" t="s">
        <v>87</v>
      </c>
      <c r="R87" t="s">
        <v>417</v>
      </c>
      <c r="S87" t="s">
        <v>90</v>
      </c>
      <c r="T87" t="s">
        <v>87</v>
      </c>
      <c r="U87" t="s">
        <v>87</v>
      </c>
      <c r="V87" t="s">
        <v>99</v>
      </c>
      <c r="W87" t="s">
        <v>119</v>
      </c>
      <c r="X87" t="s">
        <v>100</v>
      </c>
      <c r="Y87" t="s">
        <v>127</v>
      </c>
      <c r="Z87" t="s">
        <v>128</v>
      </c>
      <c r="AA87" t="s">
        <v>87</v>
      </c>
      <c r="AB87" t="s">
        <v>87</v>
      </c>
      <c r="AC87" t="s">
        <v>151</v>
      </c>
      <c r="AD87" t="s">
        <v>87</v>
      </c>
      <c r="AE87" t="s">
        <v>87</v>
      </c>
      <c r="AF87" t="s">
        <v>130</v>
      </c>
      <c r="AG87" t="s">
        <v>103</v>
      </c>
      <c r="AH87" t="s">
        <v>130</v>
      </c>
      <c r="AI87" t="s">
        <v>121</v>
      </c>
      <c r="AJ87" t="s">
        <v>87</v>
      </c>
      <c r="AK87" t="s">
        <v>91</v>
      </c>
      <c r="AL87" t="s">
        <v>87</v>
      </c>
      <c r="AM87" t="s">
        <v>418</v>
      </c>
      <c r="AN87" t="s">
        <v>87</v>
      </c>
      <c r="AO87" t="s">
        <v>87</v>
      </c>
      <c r="AP87" t="s">
        <v>87</v>
      </c>
      <c r="AQ87" t="s">
        <v>87</v>
      </c>
      <c r="AR87" t="s">
        <v>419</v>
      </c>
      <c r="AS87" t="s">
        <v>87</v>
      </c>
      <c r="AT87" t="s">
        <v>87</v>
      </c>
      <c r="AU87" t="s">
        <v>87</v>
      </c>
      <c r="AV87" t="s">
        <v>87</v>
      </c>
      <c r="AW87" t="s">
        <v>87</v>
      </c>
      <c r="AX87" t="s">
        <v>87</v>
      </c>
      <c r="AY87" t="s">
        <v>87</v>
      </c>
      <c r="AZ87" t="s">
        <v>87</v>
      </c>
      <c r="BA87" t="s">
        <v>87</v>
      </c>
    </row>
    <row r="88" spans="1:53" x14ac:dyDescent="0.25">
      <c r="A88" s="5">
        <v>45917.64616898148</v>
      </c>
      <c r="B88">
        <v>26880</v>
      </c>
      <c r="C88" t="s">
        <v>178</v>
      </c>
      <c r="D88" t="s">
        <v>84</v>
      </c>
      <c r="E88" t="s">
        <v>420</v>
      </c>
      <c r="F88" t="s">
        <v>125</v>
      </c>
      <c r="G88" t="s">
        <v>93</v>
      </c>
      <c r="H88" t="s">
        <v>111</v>
      </c>
      <c r="I88" t="s">
        <v>93</v>
      </c>
      <c r="J88" t="s">
        <v>86</v>
      </c>
      <c r="K88" t="s">
        <v>87</v>
      </c>
      <c r="L88" t="s">
        <v>87</v>
      </c>
      <c r="M88" t="s">
        <v>89</v>
      </c>
      <c r="N88" t="s">
        <v>87</v>
      </c>
      <c r="O88" t="s">
        <v>112</v>
      </c>
      <c r="P88" t="s">
        <v>87</v>
      </c>
      <c r="Q88" t="s">
        <v>87</v>
      </c>
      <c r="R88" t="s">
        <v>421</v>
      </c>
      <c r="S88" t="s">
        <v>114</v>
      </c>
      <c r="T88" t="s">
        <v>87</v>
      </c>
      <c r="U88" t="s">
        <v>87</v>
      </c>
      <c r="V88" t="s">
        <v>99</v>
      </c>
      <c r="W88" t="s">
        <v>87</v>
      </c>
      <c r="X88" t="s">
        <v>87</v>
      </c>
      <c r="Y88" t="s">
        <v>87</v>
      </c>
      <c r="Z88" t="s">
        <v>87</v>
      </c>
      <c r="AA88" t="s">
        <v>87</v>
      </c>
      <c r="AB88" t="s">
        <v>87</v>
      </c>
      <c r="AC88" t="s">
        <v>135</v>
      </c>
      <c r="AD88" t="s">
        <v>87</v>
      </c>
      <c r="AE88" t="s">
        <v>87</v>
      </c>
      <c r="AF88" t="s">
        <v>130</v>
      </c>
      <c r="AG88" t="s">
        <v>102</v>
      </c>
      <c r="AH88" t="s">
        <v>103</v>
      </c>
      <c r="AI88" t="s">
        <v>102</v>
      </c>
      <c r="AJ88" t="s">
        <v>422</v>
      </c>
      <c r="AK88" t="s">
        <v>91</v>
      </c>
      <c r="AL88" t="s">
        <v>87</v>
      </c>
      <c r="AM88" t="s">
        <v>87</v>
      </c>
      <c r="AN88" t="s">
        <v>87</v>
      </c>
      <c r="AO88" t="s">
        <v>87</v>
      </c>
      <c r="AP88" t="s">
        <v>87</v>
      </c>
      <c r="AQ88" t="s">
        <v>87</v>
      </c>
      <c r="AR88" t="s">
        <v>423</v>
      </c>
      <c r="AS88" t="s">
        <v>87</v>
      </c>
      <c r="AT88" t="s">
        <v>87</v>
      </c>
      <c r="AU88" t="s">
        <v>87</v>
      </c>
      <c r="AV88" t="s">
        <v>87</v>
      </c>
      <c r="AW88" t="s">
        <v>87</v>
      </c>
      <c r="AX88" t="s">
        <v>87</v>
      </c>
      <c r="AY88" t="s">
        <v>87</v>
      </c>
      <c r="AZ88" t="s">
        <v>87</v>
      </c>
      <c r="BA88" t="s">
        <v>87</v>
      </c>
    </row>
    <row r="89" spans="1:53" x14ac:dyDescent="0.25">
      <c r="A89" s="5">
        <v>45917.64613425926</v>
      </c>
      <c r="B89">
        <v>26879</v>
      </c>
      <c r="C89" t="s">
        <v>139</v>
      </c>
      <c r="D89" t="s">
        <v>84</v>
      </c>
      <c r="E89" t="s">
        <v>424</v>
      </c>
      <c r="F89" t="s">
        <v>88</v>
      </c>
      <c r="G89" t="s">
        <v>93</v>
      </c>
      <c r="H89" t="s">
        <v>86</v>
      </c>
      <c r="I89" t="s">
        <v>86</v>
      </c>
      <c r="J89" t="s">
        <v>125</v>
      </c>
      <c r="K89" t="s">
        <v>87</v>
      </c>
      <c r="L89" t="s">
        <v>94</v>
      </c>
      <c r="M89" t="s">
        <v>89</v>
      </c>
      <c r="N89" t="s">
        <v>95</v>
      </c>
      <c r="O89" t="s">
        <v>112</v>
      </c>
      <c r="P89" t="s">
        <v>87</v>
      </c>
      <c r="Q89" t="s">
        <v>87</v>
      </c>
      <c r="R89" t="s">
        <v>425</v>
      </c>
      <c r="S89" t="s">
        <v>97</v>
      </c>
      <c r="T89" t="s">
        <v>87</v>
      </c>
      <c r="U89" t="s">
        <v>87</v>
      </c>
      <c r="V89" t="s">
        <v>99</v>
      </c>
      <c r="W89" t="s">
        <v>119</v>
      </c>
      <c r="X89" t="s">
        <v>87</v>
      </c>
      <c r="Y89" t="s">
        <v>127</v>
      </c>
      <c r="Z89" t="s">
        <v>128</v>
      </c>
      <c r="AA89" t="s">
        <v>87</v>
      </c>
      <c r="AB89" t="s">
        <v>87</v>
      </c>
      <c r="AC89" t="s">
        <v>135</v>
      </c>
      <c r="AD89" t="s">
        <v>87</v>
      </c>
      <c r="AE89" t="s">
        <v>87</v>
      </c>
      <c r="AF89" t="s">
        <v>103</v>
      </c>
      <c r="AG89" t="s">
        <v>103</v>
      </c>
      <c r="AH89" t="s">
        <v>129</v>
      </c>
      <c r="AI89" t="s">
        <v>121</v>
      </c>
      <c r="AJ89" t="s">
        <v>87</v>
      </c>
      <c r="AK89" t="s">
        <v>136</v>
      </c>
      <c r="AL89" t="s">
        <v>87</v>
      </c>
      <c r="AM89" t="s">
        <v>87</v>
      </c>
      <c r="AN89" t="s">
        <v>87</v>
      </c>
      <c r="AO89" t="s">
        <v>87</v>
      </c>
      <c r="AP89" t="s">
        <v>87</v>
      </c>
      <c r="AQ89" t="s">
        <v>87</v>
      </c>
      <c r="AR89" t="s">
        <v>426</v>
      </c>
      <c r="AS89" t="s">
        <v>87</v>
      </c>
      <c r="AT89" t="s">
        <v>87</v>
      </c>
      <c r="AU89" t="s">
        <v>87</v>
      </c>
      <c r="AV89" t="s">
        <v>87</v>
      </c>
      <c r="AW89" t="s">
        <v>87</v>
      </c>
      <c r="AX89" t="s">
        <v>87</v>
      </c>
      <c r="AY89" t="s">
        <v>87</v>
      </c>
      <c r="AZ89" t="s">
        <v>87</v>
      </c>
      <c r="BA89" t="s">
        <v>87</v>
      </c>
    </row>
    <row r="90" spans="1:53" x14ac:dyDescent="0.25">
      <c r="A90" s="5">
        <v>45917.64608796296</v>
      </c>
      <c r="B90">
        <v>26878</v>
      </c>
      <c r="C90" t="s">
        <v>83</v>
      </c>
      <c r="D90" t="s">
        <v>117</v>
      </c>
      <c r="E90" t="s">
        <v>427</v>
      </c>
      <c r="F90" t="s">
        <v>86</v>
      </c>
      <c r="G90" t="s">
        <v>125</v>
      </c>
      <c r="H90" t="s">
        <v>86</v>
      </c>
      <c r="I90" t="s">
        <v>88</v>
      </c>
      <c r="J90" t="s">
        <v>125</v>
      </c>
      <c r="K90" t="s">
        <v>87</v>
      </c>
      <c r="L90" t="s">
        <v>94</v>
      </c>
      <c r="M90" t="s">
        <v>89</v>
      </c>
      <c r="N90" t="s">
        <v>95</v>
      </c>
      <c r="O90" t="s">
        <v>112</v>
      </c>
      <c r="P90" t="s">
        <v>87</v>
      </c>
      <c r="Q90" t="s">
        <v>87</v>
      </c>
      <c r="R90" t="s">
        <v>428</v>
      </c>
      <c r="S90" t="s">
        <v>97</v>
      </c>
      <c r="T90" t="s">
        <v>87</v>
      </c>
      <c r="U90" t="s">
        <v>429</v>
      </c>
      <c r="V90" t="s">
        <v>87</v>
      </c>
      <c r="W90" t="s">
        <v>119</v>
      </c>
      <c r="X90" t="s">
        <v>87</v>
      </c>
      <c r="Y90" t="s">
        <v>87</v>
      </c>
      <c r="Z90" t="s">
        <v>87</v>
      </c>
      <c r="AA90" t="s">
        <v>87</v>
      </c>
      <c r="AB90" t="s">
        <v>87</v>
      </c>
      <c r="AC90" t="s">
        <v>135</v>
      </c>
      <c r="AD90" t="s">
        <v>87</v>
      </c>
      <c r="AE90" t="s">
        <v>87</v>
      </c>
      <c r="AF90" t="s">
        <v>102</v>
      </c>
      <c r="AG90" t="s">
        <v>102</v>
      </c>
      <c r="AH90" t="s">
        <v>129</v>
      </c>
      <c r="AI90" t="s">
        <v>102</v>
      </c>
      <c r="AJ90" t="s">
        <v>87</v>
      </c>
      <c r="AK90" t="s">
        <v>91</v>
      </c>
      <c r="AL90" t="s">
        <v>87</v>
      </c>
      <c r="AM90" t="s">
        <v>430</v>
      </c>
      <c r="AN90" t="s">
        <v>87</v>
      </c>
      <c r="AO90" t="s">
        <v>87</v>
      </c>
      <c r="AP90" t="s">
        <v>87</v>
      </c>
      <c r="AQ90" t="s">
        <v>87</v>
      </c>
      <c r="AR90" t="s">
        <v>87</v>
      </c>
      <c r="AS90" t="s">
        <v>87</v>
      </c>
      <c r="AT90" t="s">
        <v>87</v>
      </c>
      <c r="AU90" t="s">
        <v>87</v>
      </c>
      <c r="AV90" t="s">
        <v>87</v>
      </c>
      <c r="AW90" t="s">
        <v>87</v>
      </c>
      <c r="AX90" t="s">
        <v>87</v>
      </c>
      <c r="AY90" t="s">
        <v>87</v>
      </c>
      <c r="AZ90" t="s">
        <v>87</v>
      </c>
      <c r="BA90" t="s">
        <v>87</v>
      </c>
    </row>
    <row r="91" spans="1:53" x14ac:dyDescent="0.25">
      <c r="A91" s="5">
        <v>45917.645995370374</v>
      </c>
      <c r="B91">
        <v>26877</v>
      </c>
      <c r="C91" t="s">
        <v>153</v>
      </c>
      <c r="D91" t="s">
        <v>132</v>
      </c>
      <c r="E91" t="s">
        <v>431</v>
      </c>
      <c r="F91" t="s">
        <v>86</v>
      </c>
      <c r="G91" t="s">
        <v>93</v>
      </c>
      <c r="H91" t="s">
        <v>125</v>
      </c>
      <c r="I91" t="s">
        <v>86</v>
      </c>
      <c r="J91" t="s">
        <v>125</v>
      </c>
      <c r="K91" t="s">
        <v>87</v>
      </c>
      <c r="L91" t="s">
        <v>87</v>
      </c>
      <c r="M91" t="s">
        <v>89</v>
      </c>
      <c r="N91" t="s">
        <v>87</v>
      </c>
      <c r="O91" t="s">
        <v>112</v>
      </c>
      <c r="P91" t="s">
        <v>87</v>
      </c>
      <c r="Q91" t="s">
        <v>87</v>
      </c>
      <c r="R91" t="s">
        <v>432</v>
      </c>
      <c r="S91" t="s">
        <v>143</v>
      </c>
      <c r="T91" t="s">
        <v>87</v>
      </c>
      <c r="U91" t="s">
        <v>87</v>
      </c>
      <c r="V91" t="s">
        <v>99</v>
      </c>
      <c r="W91" t="s">
        <v>119</v>
      </c>
      <c r="X91" t="s">
        <v>100</v>
      </c>
      <c r="Y91" t="s">
        <v>127</v>
      </c>
      <c r="Z91" t="s">
        <v>128</v>
      </c>
      <c r="AA91" t="s">
        <v>87</v>
      </c>
      <c r="AB91" t="s">
        <v>433</v>
      </c>
      <c r="AC91" t="s">
        <v>120</v>
      </c>
      <c r="AD91" t="s">
        <v>87</v>
      </c>
      <c r="AE91" t="s">
        <v>87</v>
      </c>
      <c r="AF91" t="s">
        <v>121</v>
      </c>
      <c r="AG91" t="s">
        <v>130</v>
      </c>
      <c r="AH91" t="s">
        <v>129</v>
      </c>
      <c r="AI91" t="s">
        <v>121</v>
      </c>
      <c r="AJ91" t="s">
        <v>87</v>
      </c>
      <c r="AK91" t="s">
        <v>91</v>
      </c>
      <c r="AL91" t="s">
        <v>87</v>
      </c>
      <c r="AM91" t="s">
        <v>87</v>
      </c>
      <c r="AN91" t="s">
        <v>87</v>
      </c>
      <c r="AO91" t="s">
        <v>87</v>
      </c>
      <c r="AP91" t="s">
        <v>87</v>
      </c>
      <c r="AQ91" t="s">
        <v>87</v>
      </c>
      <c r="AR91" t="s">
        <v>434</v>
      </c>
      <c r="AS91" t="s">
        <v>87</v>
      </c>
      <c r="AT91" t="s">
        <v>87</v>
      </c>
      <c r="AU91" t="s">
        <v>87</v>
      </c>
      <c r="AV91" t="s">
        <v>87</v>
      </c>
      <c r="AW91" t="s">
        <v>87</v>
      </c>
      <c r="AX91" t="s">
        <v>87</v>
      </c>
      <c r="AY91" t="s">
        <v>87</v>
      </c>
      <c r="AZ91" t="s">
        <v>87</v>
      </c>
      <c r="BA91" t="s">
        <v>87</v>
      </c>
    </row>
    <row r="92" spans="1:53" x14ac:dyDescent="0.25">
      <c r="A92" s="5">
        <v>45917.64591435185</v>
      </c>
      <c r="B92">
        <v>26876</v>
      </c>
      <c r="C92" t="s">
        <v>212</v>
      </c>
      <c r="D92" t="s">
        <v>132</v>
      </c>
      <c r="E92" t="s">
        <v>435</v>
      </c>
      <c r="F92" t="s">
        <v>125</v>
      </c>
      <c r="G92" t="s">
        <v>93</v>
      </c>
      <c r="H92" t="s">
        <v>111</v>
      </c>
      <c r="I92" t="s">
        <v>88</v>
      </c>
      <c r="J92" t="s">
        <v>125</v>
      </c>
      <c r="K92" t="s">
        <v>87</v>
      </c>
      <c r="L92" t="s">
        <v>94</v>
      </c>
      <c r="M92" t="s">
        <v>89</v>
      </c>
      <c r="N92" t="s">
        <v>95</v>
      </c>
      <c r="O92" t="s">
        <v>112</v>
      </c>
      <c r="P92" t="s">
        <v>87</v>
      </c>
      <c r="Q92" t="s">
        <v>87</v>
      </c>
      <c r="R92" t="s">
        <v>436</v>
      </c>
      <c r="S92" t="s">
        <v>114</v>
      </c>
      <c r="T92" t="s">
        <v>87</v>
      </c>
      <c r="U92" t="s">
        <v>87</v>
      </c>
      <c r="V92" t="s">
        <v>99</v>
      </c>
      <c r="W92" t="s">
        <v>87</v>
      </c>
      <c r="X92" t="s">
        <v>100</v>
      </c>
      <c r="Y92" t="s">
        <v>87</v>
      </c>
      <c r="Z92" t="s">
        <v>128</v>
      </c>
      <c r="AA92" t="s">
        <v>87</v>
      </c>
      <c r="AB92" t="s">
        <v>87</v>
      </c>
      <c r="AC92" t="s">
        <v>135</v>
      </c>
      <c r="AD92" t="s">
        <v>87</v>
      </c>
      <c r="AE92" t="s">
        <v>87</v>
      </c>
      <c r="AF92" t="s">
        <v>121</v>
      </c>
      <c r="AG92" t="s">
        <v>103</v>
      </c>
      <c r="AH92" t="s">
        <v>130</v>
      </c>
      <c r="AI92" t="s">
        <v>102</v>
      </c>
      <c r="AJ92" t="s">
        <v>87</v>
      </c>
      <c r="AK92" t="s">
        <v>136</v>
      </c>
      <c r="AL92" t="s">
        <v>87</v>
      </c>
      <c r="AM92" t="s">
        <v>87</v>
      </c>
      <c r="AN92" t="s">
        <v>87</v>
      </c>
      <c r="AO92" t="s">
        <v>87</v>
      </c>
      <c r="AP92" t="s">
        <v>87</v>
      </c>
      <c r="AQ92" t="s">
        <v>87</v>
      </c>
      <c r="AR92" t="s">
        <v>437</v>
      </c>
      <c r="AS92" t="s">
        <v>87</v>
      </c>
      <c r="AT92" t="s">
        <v>87</v>
      </c>
      <c r="AU92" t="s">
        <v>87</v>
      </c>
      <c r="AV92" t="s">
        <v>87</v>
      </c>
      <c r="AW92" t="s">
        <v>87</v>
      </c>
      <c r="AX92" t="s">
        <v>87</v>
      </c>
      <c r="AY92" t="s">
        <v>87</v>
      </c>
      <c r="AZ92" t="s">
        <v>87</v>
      </c>
      <c r="BA92" t="s">
        <v>87</v>
      </c>
    </row>
    <row r="93" spans="1:53" x14ac:dyDescent="0.25">
      <c r="A93" s="5">
        <v>45917.645891203705</v>
      </c>
      <c r="B93">
        <v>26875</v>
      </c>
      <c r="C93" t="s">
        <v>139</v>
      </c>
      <c r="D93" t="s">
        <v>132</v>
      </c>
      <c r="E93" t="s">
        <v>438</v>
      </c>
      <c r="F93" t="s">
        <v>86</v>
      </c>
      <c r="G93" t="s">
        <v>88</v>
      </c>
      <c r="H93" t="s">
        <v>86</v>
      </c>
      <c r="I93" t="s">
        <v>93</v>
      </c>
      <c r="J93" t="s">
        <v>125</v>
      </c>
      <c r="K93" t="s">
        <v>87</v>
      </c>
      <c r="L93" t="s">
        <v>87</v>
      </c>
      <c r="M93" t="s">
        <v>87</v>
      </c>
      <c r="N93" t="s">
        <v>95</v>
      </c>
      <c r="O93" t="s">
        <v>87</v>
      </c>
      <c r="P93" t="s">
        <v>87</v>
      </c>
      <c r="Q93" t="s">
        <v>87</v>
      </c>
      <c r="R93" t="s">
        <v>439</v>
      </c>
      <c r="S93" t="s">
        <v>90</v>
      </c>
      <c r="T93" t="s">
        <v>87</v>
      </c>
      <c r="U93" t="s">
        <v>87</v>
      </c>
      <c r="V93" t="s">
        <v>99</v>
      </c>
      <c r="W93" t="s">
        <v>87</v>
      </c>
      <c r="X93" t="s">
        <v>87</v>
      </c>
      <c r="Y93" t="s">
        <v>87</v>
      </c>
      <c r="Z93" t="s">
        <v>128</v>
      </c>
      <c r="AA93" t="s">
        <v>87</v>
      </c>
      <c r="AB93" t="s">
        <v>87</v>
      </c>
      <c r="AC93" t="s">
        <v>151</v>
      </c>
      <c r="AD93" t="s">
        <v>87</v>
      </c>
      <c r="AE93" t="s">
        <v>87</v>
      </c>
      <c r="AF93" t="s">
        <v>130</v>
      </c>
      <c r="AG93" t="s">
        <v>102</v>
      </c>
      <c r="AH93" t="s">
        <v>102</v>
      </c>
      <c r="AI93" t="s">
        <v>121</v>
      </c>
      <c r="AJ93" t="s">
        <v>87</v>
      </c>
      <c r="AK93" t="s">
        <v>91</v>
      </c>
      <c r="AL93" t="s">
        <v>87</v>
      </c>
      <c r="AM93" t="s">
        <v>87</v>
      </c>
      <c r="AN93" t="s">
        <v>87</v>
      </c>
      <c r="AO93" t="s">
        <v>87</v>
      </c>
      <c r="AP93" t="s">
        <v>87</v>
      </c>
      <c r="AQ93" t="s">
        <v>87</v>
      </c>
      <c r="AR93" t="s">
        <v>440</v>
      </c>
      <c r="AS93" t="s">
        <v>87</v>
      </c>
      <c r="AT93" t="s">
        <v>87</v>
      </c>
      <c r="AU93" t="s">
        <v>87</v>
      </c>
      <c r="AV93" t="s">
        <v>87</v>
      </c>
      <c r="AW93" t="s">
        <v>87</v>
      </c>
      <c r="AX93" t="s">
        <v>87</v>
      </c>
      <c r="AY93" t="s">
        <v>87</v>
      </c>
      <c r="AZ93" t="s">
        <v>87</v>
      </c>
      <c r="BA93" t="s">
        <v>87</v>
      </c>
    </row>
    <row r="94" spans="1:53" x14ac:dyDescent="0.25">
      <c r="A94" s="5">
        <v>45917.64585648148</v>
      </c>
      <c r="B94">
        <v>26874</v>
      </c>
      <c r="C94" t="s">
        <v>212</v>
      </c>
      <c r="D94" t="s">
        <v>117</v>
      </c>
      <c r="E94" t="s">
        <v>441</v>
      </c>
      <c r="F94" t="s">
        <v>86</v>
      </c>
      <c r="G94" t="s">
        <v>93</v>
      </c>
      <c r="H94" t="s">
        <v>125</v>
      </c>
      <c r="I94" t="s">
        <v>93</v>
      </c>
      <c r="J94" t="s">
        <v>125</v>
      </c>
      <c r="K94" t="s">
        <v>87</v>
      </c>
      <c r="L94" t="s">
        <v>94</v>
      </c>
      <c r="M94" t="s">
        <v>87</v>
      </c>
      <c r="N94" t="s">
        <v>87</v>
      </c>
      <c r="O94" t="s">
        <v>87</v>
      </c>
      <c r="P94" t="s">
        <v>87</v>
      </c>
      <c r="Q94" t="s">
        <v>87</v>
      </c>
      <c r="R94" t="s">
        <v>87</v>
      </c>
      <c r="S94" t="s">
        <v>90</v>
      </c>
      <c r="T94" t="s">
        <v>87</v>
      </c>
      <c r="U94" t="s">
        <v>87</v>
      </c>
      <c r="V94" t="s">
        <v>99</v>
      </c>
      <c r="W94" t="s">
        <v>119</v>
      </c>
      <c r="X94" t="s">
        <v>100</v>
      </c>
      <c r="Y94" t="s">
        <v>127</v>
      </c>
      <c r="Z94" t="s">
        <v>128</v>
      </c>
      <c r="AA94" t="s">
        <v>87</v>
      </c>
      <c r="AB94" t="s">
        <v>87</v>
      </c>
      <c r="AC94" t="s">
        <v>120</v>
      </c>
      <c r="AD94" t="s">
        <v>87</v>
      </c>
      <c r="AE94" t="s">
        <v>87</v>
      </c>
      <c r="AF94" t="s">
        <v>102</v>
      </c>
      <c r="AG94" t="s">
        <v>103</v>
      </c>
      <c r="AH94" t="s">
        <v>129</v>
      </c>
      <c r="AI94" t="s">
        <v>102</v>
      </c>
      <c r="AJ94" t="s">
        <v>87</v>
      </c>
      <c r="AK94" t="s">
        <v>442</v>
      </c>
      <c r="AL94" t="s">
        <v>87</v>
      </c>
      <c r="AM94" t="s">
        <v>87</v>
      </c>
      <c r="AN94" t="s">
        <v>87</v>
      </c>
      <c r="AO94" t="s">
        <v>87</v>
      </c>
      <c r="AP94" t="s">
        <v>87</v>
      </c>
      <c r="AQ94" t="s">
        <v>87</v>
      </c>
      <c r="AR94" t="s">
        <v>443</v>
      </c>
      <c r="AS94" t="s">
        <v>87</v>
      </c>
      <c r="AT94" t="s">
        <v>87</v>
      </c>
      <c r="AU94" t="s">
        <v>87</v>
      </c>
      <c r="AV94" t="s">
        <v>87</v>
      </c>
      <c r="AW94" t="s">
        <v>87</v>
      </c>
      <c r="AX94" t="s">
        <v>87</v>
      </c>
      <c r="AY94" t="s">
        <v>87</v>
      </c>
      <c r="AZ94" t="s">
        <v>87</v>
      </c>
      <c r="BA94" t="s">
        <v>87</v>
      </c>
    </row>
    <row r="95" spans="1:53" x14ac:dyDescent="0.25">
      <c r="A95" s="5">
        <v>45917.64582175926</v>
      </c>
      <c r="B95">
        <v>26873</v>
      </c>
      <c r="C95" t="s">
        <v>153</v>
      </c>
      <c r="D95" t="s">
        <v>117</v>
      </c>
      <c r="E95" t="s">
        <v>444</v>
      </c>
      <c r="F95" t="s">
        <v>88</v>
      </c>
      <c r="G95" t="s">
        <v>93</v>
      </c>
      <c r="H95" t="s">
        <v>93</v>
      </c>
      <c r="I95" t="s">
        <v>86</v>
      </c>
      <c r="J95" t="s">
        <v>88</v>
      </c>
      <c r="K95" t="s">
        <v>87</v>
      </c>
      <c r="L95" t="s">
        <v>87</v>
      </c>
      <c r="M95" t="s">
        <v>89</v>
      </c>
      <c r="N95" t="s">
        <v>87</v>
      </c>
      <c r="O95" t="s">
        <v>87</v>
      </c>
      <c r="P95" t="s">
        <v>87</v>
      </c>
      <c r="Q95" t="s">
        <v>87</v>
      </c>
      <c r="R95" t="s">
        <v>87</v>
      </c>
      <c r="S95" t="s">
        <v>97</v>
      </c>
      <c r="T95" t="s">
        <v>87</v>
      </c>
      <c r="U95" t="s">
        <v>87</v>
      </c>
      <c r="V95" t="s">
        <v>99</v>
      </c>
      <c r="W95" t="s">
        <v>119</v>
      </c>
      <c r="X95" t="s">
        <v>87</v>
      </c>
      <c r="Y95" t="s">
        <v>87</v>
      </c>
      <c r="Z95" t="s">
        <v>128</v>
      </c>
      <c r="AA95" t="s">
        <v>87</v>
      </c>
      <c r="AB95" t="s">
        <v>87</v>
      </c>
      <c r="AC95" t="s">
        <v>135</v>
      </c>
      <c r="AD95" t="s">
        <v>87</v>
      </c>
      <c r="AE95" t="s">
        <v>87</v>
      </c>
      <c r="AF95" t="s">
        <v>129</v>
      </c>
      <c r="AG95" t="s">
        <v>130</v>
      </c>
      <c r="AH95" t="s">
        <v>129</v>
      </c>
      <c r="AI95" t="s">
        <v>121</v>
      </c>
      <c r="AJ95" t="s">
        <v>87</v>
      </c>
      <c r="AK95" t="s">
        <v>91</v>
      </c>
      <c r="AL95" t="s">
        <v>87</v>
      </c>
      <c r="AM95" t="s">
        <v>87</v>
      </c>
      <c r="AN95" t="s">
        <v>87</v>
      </c>
      <c r="AO95" t="s">
        <v>87</v>
      </c>
      <c r="AP95" t="s">
        <v>87</v>
      </c>
      <c r="AQ95" t="s">
        <v>87</v>
      </c>
      <c r="AR95" t="s">
        <v>445</v>
      </c>
      <c r="AS95" t="s">
        <v>87</v>
      </c>
      <c r="AT95" t="s">
        <v>87</v>
      </c>
      <c r="AU95" t="s">
        <v>87</v>
      </c>
      <c r="AV95" t="s">
        <v>87</v>
      </c>
      <c r="AW95" t="s">
        <v>87</v>
      </c>
      <c r="AX95" t="s">
        <v>87</v>
      </c>
      <c r="AY95" t="s">
        <v>87</v>
      </c>
      <c r="AZ95" t="s">
        <v>87</v>
      </c>
      <c r="BA95" t="s">
        <v>87</v>
      </c>
    </row>
    <row r="96" spans="1:53" x14ac:dyDescent="0.25">
      <c r="A96" s="5">
        <v>45917.645787037036</v>
      </c>
      <c r="B96">
        <v>26872</v>
      </c>
      <c r="C96" t="s">
        <v>123</v>
      </c>
      <c r="D96" t="s">
        <v>84</v>
      </c>
      <c r="E96" t="s">
        <v>446</v>
      </c>
      <c r="F96" t="s">
        <v>88</v>
      </c>
      <c r="G96" t="s">
        <v>88</v>
      </c>
      <c r="H96" t="s">
        <v>88</v>
      </c>
      <c r="I96" t="s">
        <v>111</v>
      </c>
      <c r="J96" t="s">
        <v>88</v>
      </c>
      <c r="K96" t="s">
        <v>87</v>
      </c>
      <c r="L96" t="s">
        <v>87</v>
      </c>
      <c r="M96" t="s">
        <v>89</v>
      </c>
      <c r="N96" t="s">
        <v>95</v>
      </c>
      <c r="O96" t="s">
        <v>112</v>
      </c>
      <c r="P96" t="s">
        <v>87</v>
      </c>
      <c r="Q96" t="s">
        <v>87</v>
      </c>
      <c r="R96" t="s">
        <v>447</v>
      </c>
      <c r="S96" t="s">
        <v>90</v>
      </c>
      <c r="T96" t="s">
        <v>87</v>
      </c>
      <c r="U96" t="s">
        <v>87</v>
      </c>
      <c r="V96" t="s">
        <v>99</v>
      </c>
      <c r="W96" t="s">
        <v>119</v>
      </c>
      <c r="X96" t="s">
        <v>87</v>
      </c>
      <c r="Y96" t="s">
        <v>127</v>
      </c>
      <c r="Z96" t="s">
        <v>87</v>
      </c>
      <c r="AA96" t="s">
        <v>87</v>
      </c>
      <c r="AB96" t="s">
        <v>87</v>
      </c>
      <c r="AC96" t="s">
        <v>120</v>
      </c>
      <c r="AD96" t="s">
        <v>87</v>
      </c>
      <c r="AE96" t="s">
        <v>87</v>
      </c>
      <c r="AF96" t="s">
        <v>103</v>
      </c>
      <c r="AG96" t="s">
        <v>129</v>
      </c>
      <c r="AH96" t="s">
        <v>129</v>
      </c>
      <c r="AI96" t="s">
        <v>102</v>
      </c>
      <c r="AJ96" t="s">
        <v>87</v>
      </c>
      <c r="AK96" t="s">
        <v>136</v>
      </c>
      <c r="AL96" t="s">
        <v>87</v>
      </c>
      <c r="AM96" t="s">
        <v>87</v>
      </c>
      <c r="AN96" t="s">
        <v>87</v>
      </c>
      <c r="AO96" t="s">
        <v>87</v>
      </c>
      <c r="AP96" t="s">
        <v>87</v>
      </c>
      <c r="AQ96" t="s">
        <v>87</v>
      </c>
      <c r="AR96" t="s">
        <v>448</v>
      </c>
      <c r="AS96" t="s">
        <v>87</v>
      </c>
      <c r="AT96" t="s">
        <v>87</v>
      </c>
      <c r="AU96" t="s">
        <v>87</v>
      </c>
      <c r="AV96" t="s">
        <v>87</v>
      </c>
      <c r="AW96" t="s">
        <v>87</v>
      </c>
      <c r="AX96" t="s">
        <v>87</v>
      </c>
      <c r="AY96" t="s">
        <v>87</v>
      </c>
      <c r="AZ96" t="s">
        <v>87</v>
      </c>
      <c r="BA96" t="s">
        <v>87</v>
      </c>
    </row>
    <row r="97" spans="1:53" x14ac:dyDescent="0.25">
      <c r="A97" s="5">
        <v>45917.64575231481</v>
      </c>
      <c r="B97">
        <v>26871</v>
      </c>
      <c r="C97" t="s">
        <v>123</v>
      </c>
      <c r="D97" t="s">
        <v>84</v>
      </c>
      <c r="E97" t="s">
        <v>449</v>
      </c>
      <c r="F97" t="s">
        <v>88</v>
      </c>
      <c r="G97" t="s">
        <v>88</v>
      </c>
      <c r="H97" t="s">
        <v>111</v>
      </c>
      <c r="I97" t="s">
        <v>88</v>
      </c>
      <c r="J97" t="s">
        <v>86</v>
      </c>
      <c r="K97" t="s">
        <v>87</v>
      </c>
      <c r="L97" t="s">
        <v>94</v>
      </c>
      <c r="M97" t="s">
        <v>89</v>
      </c>
      <c r="N97" t="s">
        <v>95</v>
      </c>
      <c r="O97" t="s">
        <v>87</v>
      </c>
      <c r="P97" t="s">
        <v>87</v>
      </c>
      <c r="Q97" t="s">
        <v>87</v>
      </c>
      <c r="R97" t="s">
        <v>450</v>
      </c>
      <c r="S97" t="s">
        <v>114</v>
      </c>
      <c r="T97" t="s">
        <v>87</v>
      </c>
      <c r="U97" t="s">
        <v>87</v>
      </c>
      <c r="V97" t="s">
        <v>87</v>
      </c>
      <c r="W97" t="s">
        <v>87</v>
      </c>
      <c r="X97" t="s">
        <v>87</v>
      </c>
      <c r="Y97" t="s">
        <v>87</v>
      </c>
      <c r="Z97" t="s">
        <v>128</v>
      </c>
      <c r="AA97" t="s">
        <v>87</v>
      </c>
      <c r="AB97" t="s">
        <v>87</v>
      </c>
      <c r="AC97" t="s">
        <v>165</v>
      </c>
      <c r="AD97" t="s">
        <v>87</v>
      </c>
      <c r="AE97" t="s">
        <v>87</v>
      </c>
      <c r="AF97" t="s">
        <v>130</v>
      </c>
      <c r="AG97" t="s">
        <v>129</v>
      </c>
      <c r="AH97" t="s">
        <v>103</v>
      </c>
      <c r="AI97" t="s">
        <v>103</v>
      </c>
      <c r="AJ97" t="s">
        <v>87</v>
      </c>
      <c r="AK97" t="s">
        <v>91</v>
      </c>
      <c r="AL97" t="s">
        <v>87</v>
      </c>
      <c r="AM97" t="s">
        <v>87</v>
      </c>
      <c r="AN97" t="s">
        <v>87</v>
      </c>
      <c r="AO97" t="s">
        <v>87</v>
      </c>
      <c r="AP97" t="s">
        <v>87</v>
      </c>
      <c r="AQ97" t="s">
        <v>87</v>
      </c>
      <c r="AR97" t="s">
        <v>451</v>
      </c>
      <c r="AS97" t="s">
        <v>87</v>
      </c>
      <c r="AT97" t="s">
        <v>87</v>
      </c>
      <c r="AU97" t="s">
        <v>87</v>
      </c>
      <c r="AV97" t="s">
        <v>87</v>
      </c>
      <c r="AW97" t="s">
        <v>87</v>
      </c>
      <c r="AX97" t="s">
        <v>87</v>
      </c>
      <c r="AY97" t="s">
        <v>87</v>
      </c>
      <c r="AZ97" t="s">
        <v>87</v>
      </c>
      <c r="BA97" t="s">
        <v>87</v>
      </c>
    </row>
    <row r="98" spans="1:53" x14ac:dyDescent="0.25">
      <c r="A98" s="5">
        <v>45917.64571759259</v>
      </c>
      <c r="B98">
        <v>26870</v>
      </c>
      <c r="C98" t="s">
        <v>123</v>
      </c>
      <c r="D98" t="s">
        <v>84</v>
      </c>
      <c r="E98" t="s">
        <v>452</v>
      </c>
      <c r="F98" t="s">
        <v>93</v>
      </c>
      <c r="G98" t="s">
        <v>86</v>
      </c>
      <c r="H98" t="s">
        <v>93</v>
      </c>
      <c r="I98" t="s">
        <v>86</v>
      </c>
      <c r="J98" t="s">
        <v>125</v>
      </c>
      <c r="K98" t="s">
        <v>87</v>
      </c>
      <c r="L98" t="s">
        <v>87</v>
      </c>
      <c r="M98" t="s">
        <v>87</v>
      </c>
      <c r="N98" t="s">
        <v>87</v>
      </c>
      <c r="O98" t="s">
        <v>112</v>
      </c>
      <c r="P98" t="s">
        <v>87</v>
      </c>
      <c r="Q98" t="s">
        <v>87</v>
      </c>
      <c r="R98" t="s">
        <v>453</v>
      </c>
      <c r="S98" t="s">
        <v>90</v>
      </c>
      <c r="T98" t="s">
        <v>87</v>
      </c>
      <c r="U98" t="s">
        <v>87</v>
      </c>
      <c r="V98" t="s">
        <v>99</v>
      </c>
      <c r="W98" t="s">
        <v>119</v>
      </c>
      <c r="X98" t="s">
        <v>100</v>
      </c>
      <c r="Y98" t="s">
        <v>127</v>
      </c>
      <c r="Z98" t="s">
        <v>128</v>
      </c>
      <c r="AA98" t="s">
        <v>87</v>
      </c>
      <c r="AB98" t="s">
        <v>87</v>
      </c>
      <c r="AC98" t="s">
        <v>120</v>
      </c>
      <c r="AD98" t="s">
        <v>87</v>
      </c>
      <c r="AE98" t="s">
        <v>454</v>
      </c>
      <c r="AF98" t="s">
        <v>103</v>
      </c>
      <c r="AG98" t="s">
        <v>103</v>
      </c>
      <c r="AH98" t="s">
        <v>102</v>
      </c>
      <c r="AI98" t="s">
        <v>121</v>
      </c>
      <c r="AJ98" t="s">
        <v>87</v>
      </c>
      <c r="AK98" t="s">
        <v>91</v>
      </c>
      <c r="AL98" t="s">
        <v>455</v>
      </c>
      <c r="AM98" t="s">
        <v>87</v>
      </c>
      <c r="AN98" t="s">
        <v>87</v>
      </c>
      <c r="AO98" t="s">
        <v>87</v>
      </c>
      <c r="AP98" t="s">
        <v>87</v>
      </c>
      <c r="AQ98" t="s">
        <v>87</v>
      </c>
      <c r="AR98" t="s">
        <v>456</v>
      </c>
      <c r="AS98" t="s">
        <v>87</v>
      </c>
      <c r="AT98" t="s">
        <v>87</v>
      </c>
      <c r="AU98" t="s">
        <v>87</v>
      </c>
      <c r="AV98" t="s">
        <v>87</v>
      </c>
      <c r="AW98" t="s">
        <v>87</v>
      </c>
      <c r="AX98" t="s">
        <v>87</v>
      </c>
      <c r="AY98" t="s">
        <v>87</v>
      </c>
      <c r="AZ98" t="s">
        <v>87</v>
      </c>
      <c r="BA98" t="s">
        <v>87</v>
      </c>
    </row>
    <row r="99" spans="1:53" x14ac:dyDescent="0.25">
      <c r="A99" s="5">
        <v>45917.64565972222</v>
      </c>
      <c r="B99">
        <v>26869</v>
      </c>
      <c r="C99" t="s">
        <v>83</v>
      </c>
      <c r="D99" t="s">
        <v>117</v>
      </c>
      <c r="E99" t="s">
        <v>457</v>
      </c>
      <c r="F99" t="s">
        <v>86</v>
      </c>
      <c r="G99" t="s">
        <v>111</v>
      </c>
      <c r="H99" t="s">
        <v>125</v>
      </c>
      <c r="I99" t="s">
        <v>86</v>
      </c>
      <c r="J99" t="s">
        <v>86</v>
      </c>
      <c r="K99" t="s">
        <v>87</v>
      </c>
      <c r="L99" t="s">
        <v>94</v>
      </c>
      <c r="M99" t="s">
        <v>89</v>
      </c>
      <c r="N99" t="s">
        <v>95</v>
      </c>
      <c r="O99" t="s">
        <v>87</v>
      </c>
      <c r="P99" t="s">
        <v>87</v>
      </c>
      <c r="Q99" t="s">
        <v>87</v>
      </c>
      <c r="R99" t="s">
        <v>458</v>
      </c>
      <c r="S99" t="s">
        <v>90</v>
      </c>
      <c r="T99" t="s">
        <v>87</v>
      </c>
      <c r="U99" t="s">
        <v>87</v>
      </c>
      <c r="V99" t="s">
        <v>87</v>
      </c>
      <c r="W99" t="s">
        <v>87</v>
      </c>
      <c r="X99" t="s">
        <v>87</v>
      </c>
      <c r="Y99" t="s">
        <v>87</v>
      </c>
      <c r="Z99" t="s">
        <v>128</v>
      </c>
      <c r="AA99" t="s">
        <v>87</v>
      </c>
      <c r="AB99" t="s">
        <v>87</v>
      </c>
      <c r="AC99" t="s">
        <v>120</v>
      </c>
      <c r="AD99" t="s">
        <v>87</v>
      </c>
      <c r="AE99" t="s">
        <v>87</v>
      </c>
      <c r="AF99" t="s">
        <v>103</v>
      </c>
      <c r="AG99" t="s">
        <v>103</v>
      </c>
      <c r="AH99" t="s">
        <v>103</v>
      </c>
      <c r="AI99" t="s">
        <v>102</v>
      </c>
      <c r="AJ99" t="s">
        <v>87</v>
      </c>
      <c r="AK99" t="s">
        <v>91</v>
      </c>
      <c r="AL99" t="s">
        <v>87</v>
      </c>
      <c r="AM99" t="s">
        <v>87</v>
      </c>
      <c r="AN99" t="s">
        <v>87</v>
      </c>
      <c r="AO99" t="s">
        <v>87</v>
      </c>
      <c r="AP99" t="s">
        <v>459</v>
      </c>
      <c r="AQ99" t="s">
        <v>87</v>
      </c>
      <c r="AR99" t="s">
        <v>460</v>
      </c>
      <c r="AS99" t="s">
        <v>87</v>
      </c>
      <c r="AT99" t="s">
        <v>87</v>
      </c>
      <c r="AU99" t="s">
        <v>87</v>
      </c>
      <c r="AV99" t="s">
        <v>87</v>
      </c>
      <c r="AW99" t="s">
        <v>87</v>
      </c>
      <c r="AX99" t="s">
        <v>87</v>
      </c>
      <c r="AY99" t="s">
        <v>87</v>
      </c>
      <c r="AZ99" t="s">
        <v>87</v>
      </c>
      <c r="BA99" t="s">
        <v>87</v>
      </c>
    </row>
    <row r="100" spans="1:53" x14ac:dyDescent="0.25">
      <c r="A100" s="5">
        <v>45917.64561342592</v>
      </c>
      <c r="B100">
        <v>26868</v>
      </c>
      <c r="C100" t="s">
        <v>153</v>
      </c>
      <c r="D100" t="s">
        <v>132</v>
      </c>
      <c r="E100" t="s">
        <v>461</v>
      </c>
      <c r="F100" t="s">
        <v>86</v>
      </c>
      <c r="G100" t="s">
        <v>111</v>
      </c>
      <c r="H100" t="s">
        <v>125</v>
      </c>
      <c r="I100" t="s">
        <v>88</v>
      </c>
      <c r="J100" t="s">
        <v>125</v>
      </c>
      <c r="K100" t="s">
        <v>87</v>
      </c>
      <c r="L100" t="s">
        <v>94</v>
      </c>
      <c r="M100" t="s">
        <v>89</v>
      </c>
      <c r="N100" t="s">
        <v>95</v>
      </c>
      <c r="O100" t="s">
        <v>112</v>
      </c>
      <c r="P100" t="s">
        <v>87</v>
      </c>
      <c r="Q100" t="s">
        <v>87</v>
      </c>
      <c r="R100" t="s">
        <v>87</v>
      </c>
      <c r="S100" t="s">
        <v>97</v>
      </c>
      <c r="T100" t="s">
        <v>87</v>
      </c>
      <c r="U100" t="s">
        <v>87</v>
      </c>
      <c r="V100" t="s">
        <v>99</v>
      </c>
      <c r="W100" t="s">
        <v>119</v>
      </c>
      <c r="X100" t="s">
        <v>100</v>
      </c>
      <c r="Y100" t="s">
        <v>87</v>
      </c>
      <c r="Z100" t="s">
        <v>87</v>
      </c>
      <c r="AA100" t="s">
        <v>87</v>
      </c>
      <c r="AB100" t="s">
        <v>87</v>
      </c>
      <c r="AC100" t="s">
        <v>165</v>
      </c>
      <c r="AD100" t="s">
        <v>87</v>
      </c>
      <c r="AE100" t="s">
        <v>87</v>
      </c>
      <c r="AF100" t="s">
        <v>130</v>
      </c>
      <c r="AG100" t="s">
        <v>121</v>
      </c>
      <c r="AH100" t="s">
        <v>130</v>
      </c>
      <c r="AI100" t="s">
        <v>103</v>
      </c>
      <c r="AJ100" t="s">
        <v>87</v>
      </c>
      <c r="AK100" t="s">
        <v>136</v>
      </c>
      <c r="AL100" t="s">
        <v>87</v>
      </c>
      <c r="AM100" t="s">
        <v>87</v>
      </c>
      <c r="AN100" t="s">
        <v>87</v>
      </c>
      <c r="AO100" t="s">
        <v>87</v>
      </c>
      <c r="AP100" t="s">
        <v>87</v>
      </c>
      <c r="AQ100" t="s">
        <v>87</v>
      </c>
      <c r="AR100" t="s">
        <v>462</v>
      </c>
      <c r="AS100" t="s">
        <v>87</v>
      </c>
      <c r="AT100" t="s">
        <v>87</v>
      </c>
      <c r="AU100" t="s">
        <v>87</v>
      </c>
      <c r="AV100" t="s">
        <v>87</v>
      </c>
      <c r="AW100" t="s">
        <v>87</v>
      </c>
      <c r="AX100" t="s">
        <v>87</v>
      </c>
      <c r="AY100" t="s">
        <v>87</v>
      </c>
      <c r="AZ100" t="s">
        <v>87</v>
      </c>
      <c r="BA100" t="s">
        <v>87</v>
      </c>
    </row>
    <row r="101" spans="1:53" x14ac:dyDescent="0.25">
      <c r="A101" s="5">
        <v>45917.64559027778</v>
      </c>
      <c r="B101">
        <v>26867</v>
      </c>
      <c r="C101" t="s">
        <v>83</v>
      </c>
      <c r="D101" t="s">
        <v>84</v>
      </c>
      <c r="E101" t="s">
        <v>463</v>
      </c>
      <c r="F101" t="s">
        <v>125</v>
      </c>
      <c r="G101" t="s">
        <v>93</v>
      </c>
      <c r="H101" t="s">
        <v>125</v>
      </c>
      <c r="I101" t="s">
        <v>125</v>
      </c>
      <c r="J101" t="s">
        <v>86</v>
      </c>
      <c r="K101" t="s">
        <v>87</v>
      </c>
      <c r="L101" t="s">
        <v>87</v>
      </c>
      <c r="M101" t="s">
        <v>89</v>
      </c>
      <c r="N101" t="s">
        <v>95</v>
      </c>
      <c r="O101" t="s">
        <v>112</v>
      </c>
      <c r="P101" t="s">
        <v>87</v>
      </c>
      <c r="Q101" t="s">
        <v>87</v>
      </c>
      <c r="R101" t="s">
        <v>464</v>
      </c>
      <c r="S101" t="s">
        <v>90</v>
      </c>
      <c r="T101" t="s">
        <v>87</v>
      </c>
      <c r="U101" t="s">
        <v>87</v>
      </c>
      <c r="V101" t="s">
        <v>99</v>
      </c>
      <c r="W101" t="s">
        <v>119</v>
      </c>
      <c r="X101" t="s">
        <v>100</v>
      </c>
      <c r="Y101" t="s">
        <v>127</v>
      </c>
      <c r="Z101" t="s">
        <v>128</v>
      </c>
      <c r="AA101" t="s">
        <v>87</v>
      </c>
      <c r="AB101" t="s">
        <v>87</v>
      </c>
      <c r="AC101" t="s">
        <v>165</v>
      </c>
      <c r="AD101" t="s">
        <v>87</v>
      </c>
      <c r="AE101" t="s">
        <v>87</v>
      </c>
      <c r="AF101" t="s">
        <v>103</v>
      </c>
      <c r="AG101" t="s">
        <v>129</v>
      </c>
      <c r="AH101" t="s">
        <v>102</v>
      </c>
      <c r="AI101" t="s">
        <v>103</v>
      </c>
      <c r="AJ101" t="s">
        <v>87</v>
      </c>
      <c r="AK101" t="s">
        <v>156</v>
      </c>
      <c r="AL101" t="s">
        <v>87</v>
      </c>
      <c r="AM101" t="s">
        <v>87</v>
      </c>
      <c r="AN101" t="s">
        <v>87</v>
      </c>
      <c r="AO101" t="s">
        <v>87</v>
      </c>
      <c r="AP101" t="s">
        <v>87</v>
      </c>
      <c r="AQ101" t="s">
        <v>87</v>
      </c>
      <c r="AR101" t="s">
        <v>87</v>
      </c>
      <c r="AS101" t="s">
        <v>87</v>
      </c>
      <c r="AT101" t="s">
        <v>87</v>
      </c>
      <c r="AU101" t="s">
        <v>87</v>
      </c>
      <c r="AV101" t="s">
        <v>87</v>
      </c>
      <c r="AW101" t="s">
        <v>87</v>
      </c>
      <c r="AX101" t="s">
        <v>87</v>
      </c>
      <c r="AY101" t="s">
        <v>87</v>
      </c>
      <c r="AZ101" t="s">
        <v>87</v>
      </c>
      <c r="BA101" t="s">
        <v>87</v>
      </c>
    </row>
    <row r="102" spans="1:53" x14ac:dyDescent="0.25">
      <c r="A102" s="5">
        <v>45917.64556712963</v>
      </c>
      <c r="B102">
        <v>26865</v>
      </c>
      <c r="C102" t="s">
        <v>139</v>
      </c>
      <c r="D102" t="s">
        <v>117</v>
      </c>
      <c r="E102" t="s">
        <v>465</v>
      </c>
      <c r="F102" t="s">
        <v>125</v>
      </c>
      <c r="G102" t="s">
        <v>93</v>
      </c>
      <c r="H102" t="s">
        <v>93</v>
      </c>
      <c r="I102" t="s">
        <v>111</v>
      </c>
      <c r="J102" t="s">
        <v>86</v>
      </c>
      <c r="K102" t="s">
        <v>87</v>
      </c>
      <c r="L102" t="s">
        <v>87</v>
      </c>
      <c r="M102" t="s">
        <v>89</v>
      </c>
      <c r="N102" t="s">
        <v>87</v>
      </c>
      <c r="O102" t="s">
        <v>112</v>
      </c>
      <c r="P102" t="s">
        <v>87</v>
      </c>
      <c r="Q102" t="s">
        <v>87</v>
      </c>
      <c r="R102" t="s">
        <v>466</v>
      </c>
      <c r="S102" t="s">
        <v>97</v>
      </c>
      <c r="T102" t="s">
        <v>87</v>
      </c>
      <c r="U102" t="s">
        <v>467</v>
      </c>
      <c r="V102" t="s">
        <v>99</v>
      </c>
      <c r="W102" t="s">
        <v>119</v>
      </c>
      <c r="X102" t="s">
        <v>100</v>
      </c>
      <c r="Y102" t="s">
        <v>127</v>
      </c>
      <c r="Z102" t="s">
        <v>128</v>
      </c>
      <c r="AA102" t="s">
        <v>87</v>
      </c>
      <c r="AB102" t="s">
        <v>87</v>
      </c>
      <c r="AC102" t="s">
        <v>135</v>
      </c>
      <c r="AD102" t="s">
        <v>87</v>
      </c>
      <c r="AE102" t="s">
        <v>87</v>
      </c>
      <c r="AF102" t="s">
        <v>102</v>
      </c>
      <c r="AG102" t="s">
        <v>121</v>
      </c>
      <c r="AH102" t="s">
        <v>103</v>
      </c>
      <c r="AI102" t="s">
        <v>130</v>
      </c>
      <c r="AJ102" t="s">
        <v>87</v>
      </c>
      <c r="AK102" t="s">
        <v>136</v>
      </c>
      <c r="AL102" t="s">
        <v>87</v>
      </c>
      <c r="AM102" t="s">
        <v>468</v>
      </c>
      <c r="AN102" t="s">
        <v>87</v>
      </c>
      <c r="AO102" t="s">
        <v>87</v>
      </c>
      <c r="AP102" t="s">
        <v>87</v>
      </c>
      <c r="AQ102" t="s">
        <v>87</v>
      </c>
      <c r="AR102" t="s">
        <v>469</v>
      </c>
      <c r="AS102" t="s">
        <v>87</v>
      </c>
      <c r="AT102" t="s">
        <v>87</v>
      </c>
      <c r="AU102" t="s">
        <v>87</v>
      </c>
      <c r="AV102" t="s">
        <v>87</v>
      </c>
      <c r="AW102" t="s">
        <v>87</v>
      </c>
      <c r="AX102" t="s">
        <v>87</v>
      </c>
      <c r="AY102" t="s">
        <v>87</v>
      </c>
      <c r="AZ102" t="s">
        <v>87</v>
      </c>
      <c r="BA102" t="s">
        <v>87</v>
      </c>
    </row>
    <row r="103" spans="1:53" x14ac:dyDescent="0.25">
      <c r="A103" s="5">
        <v>45917.643159722225</v>
      </c>
      <c r="B103">
        <v>26864</v>
      </c>
      <c r="C103" t="s">
        <v>212</v>
      </c>
      <c r="D103" t="s">
        <v>132</v>
      </c>
      <c r="E103" t="s">
        <v>470</v>
      </c>
      <c r="F103" t="s">
        <v>86</v>
      </c>
      <c r="G103" t="s">
        <v>88</v>
      </c>
      <c r="H103" t="s">
        <v>88</v>
      </c>
      <c r="I103" t="s">
        <v>93</v>
      </c>
      <c r="J103" t="s">
        <v>86</v>
      </c>
      <c r="K103" t="s">
        <v>87</v>
      </c>
      <c r="L103" t="s">
        <v>87</v>
      </c>
      <c r="M103" t="s">
        <v>89</v>
      </c>
      <c r="N103" t="s">
        <v>87</v>
      </c>
      <c r="O103" t="s">
        <v>87</v>
      </c>
      <c r="P103" t="s">
        <v>87</v>
      </c>
      <c r="Q103" t="s">
        <v>87</v>
      </c>
      <c r="R103" t="s">
        <v>471</v>
      </c>
      <c r="S103" t="s">
        <v>97</v>
      </c>
      <c r="T103" t="s">
        <v>87</v>
      </c>
      <c r="U103" t="s">
        <v>87</v>
      </c>
      <c r="V103" t="s">
        <v>99</v>
      </c>
      <c r="W103" t="s">
        <v>119</v>
      </c>
      <c r="X103" t="s">
        <v>100</v>
      </c>
      <c r="Y103" t="s">
        <v>127</v>
      </c>
      <c r="Z103" t="s">
        <v>128</v>
      </c>
      <c r="AA103" t="s">
        <v>87</v>
      </c>
      <c r="AB103" t="s">
        <v>87</v>
      </c>
      <c r="AC103" t="s">
        <v>120</v>
      </c>
      <c r="AD103" t="s">
        <v>87</v>
      </c>
      <c r="AE103" t="s">
        <v>87</v>
      </c>
      <c r="AF103" t="s">
        <v>129</v>
      </c>
      <c r="AG103" t="s">
        <v>130</v>
      </c>
      <c r="AH103" t="s">
        <v>129</v>
      </c>
      <c r="AI103" t="s">
        <v>102</v>
      </c>
      <c r="AJ103" t="s">
        <v>87</v>
      </c>
      <c r="AK103" t="s">
        <v>136</v>
      </c>
      <c r="AL103" t="s">
        <v>87</v>
      </c>
      <c r="AM103" t="s">
        <v>87</v>
      </c>
      <c r="AN103" t="s">
        <v>87</v>
      </c>
      <c r="AO103" t="s">
        <v>87</v>
      </c>
      <c r="AP103" t="s">
        <v>472</v>
      </c>
      <c r="AQ103" t="s">
        <v>87</v>
      </c>
      <c r="AR103" t="s">
        <v>473</v>
      </c>
      <c r="AS103" t="s">
        <v>87</v>
      </c>
      <c r="AT103" t="s">
        <v>87</v>
      </c>
      <c r="AU103" t="s">
        <v>87</v>
      </c>
      <c r="AV103" t="s">
        <v>87</v>
      </c>
      <c r="AW103" t="s">
        <v>87</v>
      </c>
      <c r="AX103" t="s">
        <v>87</v>
      </c>
      <c r="AY103" t="s">
        <v>87</v>
      </c>
      <c r="AZ103" t="s">
        <v>87</v>
      </c>
      <c r="BA103" t="s">
        <v>87</v>
      </c>
    </row>
    <row r="104" spans="1:53" x14ac:dyDescent="0.25">
      <c r="A104" s="5">
        <v>45917.643113425926</v>
      </c>
      <c r="B104">
        <v>26863</v>
      </c>
      <c r="C104" t="s">
        <v>139</v>
      </c>
      <c r="D104" t="s">
        <v>117</v>
      </c>
      <c r="E104" t="s">
        <v>474</v>
      </c>
      <c r="F104" t="s">
        <v>86</v>
      </c>
      <c r="G104" t="s">
        <v>86</v>
      </c>
      <c r="H104" t="s">
        <v>86</v>
      </c>
      <c r="I104" t="s">
        <v>125</v>
      </c>
      <c r="J104" t="s">
        <v>88</v>
      </c>
      <c r="K104" t="s">
        <v>87</v>
      </c>
      <c r="L104" t="s">
        <v>94</v>
      </c>
      <c r="M104" t="s">
        <v>89</v>
      </c>
      <c r="N104" t="s">
        <v>95</v>
      </c>
      <c r="O104" t="s">
        <v>112</v>
      </c>
      <c r="P104" t="s">
        <v>87</v>
      </c>
      <c r="Q104" t="s">
        <v>87</v>
      </c>
      <c r="R104" t="s">
        <v>475</v>
      </c>
      <c r="S104" t="s">
        <v>114</v>
      </c>
      <c r="T104" t="s">
        <v>87</v>
      </c>
      <c r="U104" t="s">
        <v>87</v>
      </c>
      <c r="V104" t="s">
        <v>99</v>
      </c>
      <c r="W104" t="s">
        <v>119</v>
      </c>
      <c r="X104" t="s">
        <v>100</v>
      </c>
      <c r="Y104" t="s">
        <v>127</v>
      </c>
      <c r="Z104" t="s">
        <v>128</v>
      </c>
      <c r="AA104" t="s">
        <v>87</v>
      </c>
      <c r="AB104" t="s">
        <v>476</v>
      </c>
      <c r="AC104" t="s">
        <v>135</v>
      </c>
      <c r="AD104" t="s">
        <v>87</v>
      </c>
      <c r="AE104" t="s">
        <v>87</v>
      </c>
      <c r="AF104" t="s">
        <v>102</v>
      </c>
      <c r="AG104" t="s">
        <v>130</v>
      </c>
      <c r="AH104" t="s">
        <v>121</v>
      </c>
      <c r="AI104" t="s">
        <v>102</v>
      </c>
      <c r="AJ104" t="s">
        <v>87</v>
      </c>
      <c r="AK104" t="s">
        <v>91</v>
      </c>
      <c r="AL104" t="s">
        <v>87</v>
      </c>
      <c r="AM104" t="s">
        <v>87</v>
      </c>
      <c r="AN104" t="s">
        <v>87</v>
      </c>
      <c r="AO104" t="s">
        <v>87</v>
      </c>
      <c r="AP104" t="s">
        <v>477</v>
      </c>
      <c r="AQ104" t="s">
        <v>87</v>
      </c>
      <c r="AR104" t="s">
        <v>478</v>
      </c>
      <c r="AS104" t="s">
        <v>87</v>
      </c>
      <c r="AT104" t="s">
        <v>87</v>
      </c>
      <c r="AU104" t="s">
        <v>87</v>
      </c>
      <c r="AV104" t="s">
        <v>87</v>
      </c>
      <c r="AW104" t="s">
        <v>87</v>
      </c>
      <c r="AX104" t="s">
        <v>87</v>
      </c>
      <c r="AY104" t="s">
        <v>87</v>
      </c>
      <c r="AZ104" t="s">
        <v>87</v>
      </c>
      <c r="BA104" t="s">
        <v>87</v>
      </c>
    </row>
    <row r="105" spans="1:53" x14ac:dyDescent="0.25">
      <c r="A105" s="5">
        <v>45917.643055555556</v>
      </c>
      <c r="B105">
        <v>26862</v>
      </c>
      <c r="C105" t="s">
        <v>153</v>
      </c>
      <c r="D105" t="s">
        <v>117</v>
      </c>
      <c r="E105" t="s">
        <v>479</v>
      </c>
      <c r="F105" t="s">
        <v>125</v>
      </c>
      <c r="G105" t="s">
        <v>125</v>
      </c>
      <c r="H105" t="s">
        <v>86</v>
      </c>
      <c r="I105" t="s">
        <v>93</v>
      </c>
      <c r="J105" t="s">
        <v>86</v>
      </c>
      <c r="K105" t="s">
        <v>87</v>
      </c>
      <c r="L105" t="s">
        <v>94</v>
      </c>
      <c r="M105" t="s">
        <v>89</v>
      </c>
      <c r="N105" t="s">
        <v>95</v>
      </c>
      <c r="O105" t="s">
        <v>112</v>
      </c>
      <c r="P105" t="s">
        <v>87</v>
      </c>
      <c r="Q105" t="s">
        <v>87</v>
      </c>
      <c r="R105" t="s">
        <v>480</v>
      </c>
      <c r="S105" t="s">
        <v>143</v>
      </c>
      <c r="T105" t="s">
        <v>87</v>
      </c>
      <c r="U105" t="s">
        <v>87</v>
      </c>
      <c r="V105" t="s">
        <v>99</v>
      </c>
      <c r="W105" t="s">
        <v>87</v>
      </c>
      <c r="X105" t="s">
        <v>87</v>
      </c>
      <c r="Y105" t="s">
        <v>87</v>
      </c>
      <c r="Z105" t="s">
        <v>87</v>
      </c>
      <c r="AA105" t="s">
        <v>87</v>
      </c>
      <c r="AB105" t="s">
        <v>87</v>
      </c>
      <c r="AC105" t="s">
        <v>165</v>
      </c>
      <c r="AD105" t="s">
        <v>87</v>
      </c>
      <c r="AE105" t="s">
        <v>87</v>
      </c>
      <c r="AF105" t="s">
        <v>130</v>
      </c>
      <c r="AG105" t="s">
        <v>102</v>
      </c>
      <c r="AH105" t="s">
        <v>103</v>
      </c>
      <c r="AI105" t="s">
        <v>121</v>
      </c>
      <c r="AJ105" t="s">
        <v>87</v>
      </c>
      <c r="AK105" t="s">
        <v>136</v>
      </c>
      <c r="AL105" t="s">
        <v>87</v>
      </c>
      <c r="AM105" t="s">
        <v>87</v>
      </c>
      <c r="AN105" t="s">
        <v>87</v>
      </c>
      <c r="AO105" t="s">
        <v>87</v>
      </c>
      <c r="AP105" t="s">
        <v>87</v>
      </c>
      <c r="AQ105" t="s">
        <v>87</v>
      </c>
      <c r="AR105" t="s">
        <v>481</v>
      </c>
      <c r="AS105" t="s">
        <v>87</v>
      </c>
      <c r="AT105" t="s">
        <v>87</v>
      </c>
      <c r="AU105" t="s">
        <v>87</v>
      </c>
      <c r="AV105" t="s">
        <v>87</v>
      </c>
      <c r="AW105" t="s">
        <v>87</v>
      </c>
      <c r="AX105" t="s">
        <v>87</v>
      </c>
      <c r="AY105" t="s">
        <v>87</v>
      </c>
      <c r="AZ105" t="s">
        <v>87</v>
      </c>
      <c r="BA105" t="s">
        <v>87</v>
      </c>
    </row>
    <row r="106" spans="1:53" x14ac:dyDescent="0.25">
      <c r="A106" s="5">
        <v>45917.64302083333</v>
      </c>
      <c r="B106">
        <v>26861</v>
      </c>
      <c r="C106" t="s">
        <v>83</v>
      </c>
      <c r="D106" t="s">
        <v>132</v>
      </c>
      <c r="E106" t="s">
        <v>482</v>
      </c>
      <c r="F106" t="s">
        <v>125</v>
      </c>
      <c r="G106" t="s">
        <v>93</v>
      </c>
      <c r="H106" t="s">
        <v>88</v>
      </c>
      <c r="I106" t="s">
        <v>111</v>
      </c>
      <c r="J106" t="s">
        <v>86</v>
      </c>
      <c r="K106" t="s">
        <v>87</v>
      </c>
      <c r="L106" t="s">
        <v>94</v>
      </c>
      <c r="M106" t="s">
        <v>89</v>
      </c>
      <c r="N106" t="s">
        <v>87</v>
      </c>
      <c r="O106" t="s">
        <v>87</v>
      </c>
      <c r="P106" t="s">
        <v>87</v>
      </c>
      <c r="Q106" t="s">
        <v>87</v>
      </c>
      <c r="R106" t="s">
        <v>483</v>
      </c>
      <c r="S106" t="s">
        <v>206</v>
      </c>
      <c r="T106" t="s">
        <v>87</v>
      </c>
      <c r="U106" t="s">
        <v>87</v>
      </c>
      <c r="V106" t="s">
        <v>99</v>
      </c>
      <c r="W106" t="s">
        <v>119</v>
      </c>
      <c r="X106" t="s">
        <v>87</v>
      </c>
      <c r="Y106" t="s">
        <v>87</v>
      </c>
      <c r="Z106" t="s">
        <v>128</v>
      </c>
      <c r="AA106" t="s">
        <v>87</v>
      </c>
      <c r="AB106" t="s">
        <v>87</v>
      </c>
      <c r="AC106" t="s">
        <v>151</v>
      </c>
      <c r="AD106" t="s">
        <v>87</v>
      </c>
      <c r="AE106" t="s">
        <v>87</v>
      </c>
      <c r="AF106" t="s">
        <v>103</v>
      </c>
      <c r="AG106" t="s">
        <v>130</v>
      </c>
      <c r="AH106" t="s">
        <v>129</v>
      </c>
      <c r="AI106" t="s">
        <v>103</v>
      </c>
      <c r="AJ106" t="s">
        <v>87</v>
      </c>
      <c r="AK106" t="s">
        <v>156</v>
      </c>
      <c r="AL106" t="s">
        <v>87</v>
      </c>
      <c r="AM106" t="s">
        <v>87</v>
      </c>
      <c r="AN106" t="s">
        <v>87</v>
      </c>
      <c r="AO106" t="s">
        <v>87</v>
      </c>
      <c r="AP106" t="s">
        <v>87</v>
      </c>
      <c r="AQ106" t="s">
        <v>87</v>
      </c>
      <c r="AR106" t="s">
        <v>484</v>
      </c>
      <c r="AS106" t="s">
        <v>87</v>
      </c>
      <c r="AT106" t="s">
        <v>87</v>
      </c>
      <c r="AU106" t="s">
        <v>87</v>
      </c>
      <c r="AV106" t="s">
        <v>87</v>
      </c>
      <c r="AW106" t="s">
        <v>87</v>
      </c>
      <c r="AX106" t="s">
        <v>87</v>
      </c>
      <c r="AY106" t="s">
        <v>87</v>
      </c>
      <c r="AZ106" t="s">
        <v>87</v>
      </c>
      <c r="BA106" t="s">
        <v>87</v>
      </c>
    </row>
    <row r="107" spans="1:53" x14ac:dyDescent="0.25">
      <c r="A107" s="5">
        <v>45917.642962962964</v>
      </c>
      <c r="B107">
        <v>26860</v>
      </c>
      <c r="C107" t="s">
        <v>153</v>
      </c>
      <c r="D107" t="s">
        <v>84</v>
      </c>
      <c r="E107" t="s">
        <v>485</v>
      </c>
      <c r="F107" t="s">
        <v>88</v>
      </c>
      <c r="G107" t="s">
        <v>86</v>
      </c>
      <c r="H107" t="s">
        <v>88</v>
      </c>
      <c r="I107" t="s">
        <v>86</v>
      </c>
      <c r="J107" t="s">
        <v>125</v>
      </c>
      <c r="K107" t="s">
        <v>87</v>
      </c>
      <c r="L107" t="s">
        <v>94</v>
      </c>
      <c r="M107" t="s">
        <v>87</v>
      </c>
      <c r="N107" t="s">
        <v>87</v>
      </c>
      <c r="O107" t="s">
        <v>87</v>
      </c>
      <c r="P107" t="s">
        <v>87</v>
      </c>
      <c r="Q107" t="s">
        <v>87</v>
      </c>
      <c r="R107" t="s">
        <v>486</v>
      </c>
      <c r="S107" t="s">
        <v>97</v>
      </c>
      <c r="T107" t="s">
        <v>87</v>
      </c>
      <c r="U107" t="s">
        <v>87</v>
      </c>
      <c r="V107" t="s">
        <v>99</v>
      </c>
      <c r="W107" t="s">
        <v>119</v>
      </c>
      <c r="X107" t="s">
        <v>87</v>
      </c>
      <c r="Y107" t="s">
        <v>127</v>
      </c>
      <c r="Z107" t="s">
        <v>128</v>
      </c>
      <c r="AA107" t="s">
        <v>87</v>
      </c>
      <c r="AB107" t="s">
        <v>87</v>
      </c>
      <c r="AC107" t="s">
        <v>135</v>
      </c>
      <c r="AD107" t="s">
        <v>87</v>
      </c>
      <c r="AE107" t="s">
        <v>87</v>
      </c>
      <c r="AF107" t="s">
        <v>103</v>
      </c>
      <c r="AG107" t="s">
        <v>102</v>
      </c>
      <c r="AH107" t="s">
        <v>130</v>
      </c>
      <c r="AI107" t="s">
        <v>121</v>
      </c>
      <c r="AJ107" t="s">
        <v>87</v>
      </c>
      <c r="AK107" t="s">
        <v>91</v>
      </c>
      <c r="AL107" t="s">
        <v>87</v>
      </c>
      <c r="AM107" t="s">
        <v>87</v>
      </c>
      <c r="AN107" t="s">
        <v>87</v>
      </c>
      <c r="AO107" t="s">
        <v>87</v>
      </c>
      <c r="AP107" t="s">
        <v>87</v>
      </c>
      <c r="AQ107" t="s">
        <v>87</v>
      </c>
      <c r="AR107" t="s">
        <v>487</v>
      </c>
      <c r="AS107" t="s">
        <v>87</v>
      </c>
      <c r="AT107" t="s">
        <v>87</v>
      </c>
      <c r="AU107" t="s">
        <v>87</v>
      </c>
      <c r="AV107" t="s">
        <v>87</v>
      </c>
      <c r="AW107" t="s">
        <v>87</v>
      </c>
      <c r="AX107" t="s">
        <v>87</v>
      </c>
      <c r="AY107" t="s">
        <v>87</v>
      </c>
      <c r="AZ107" t="s">
        <v>87</v>
      </c>
      <c r="BA107" t="s">
        <v>87</v>
      </c>
    </row>
    <row r="108" spans="1:53" x14ac:dyDescent="0.25">
      <c r="A108" s="5">
        <v>45917.64292824074</v>
      </c>
      <c r="B108">
        <v>26859</v>
      </c>
      <c r="C108" t="s">
        <v>212</v>
      </c>
      <c r="D108" t="s">
        <v>117</v>
      </c>
      <c r="E108" t="s">
        <v>488</v>
      </c>
      <c r="F108" t="s">
        <v>88</v>
      </c>
      <c r="G108" t="s">
        <v>93</v>
      </c>
      <c r="H108" t="s">
        <v>88</v>
      </c>
      <c r="I108" t="s">
        <v>125</v>
      </c>
      <c r="J108" t="s">
        <v>86</v>
      </c>
      <c r="K108" t="s">
        <v>87</v>
      </c>
      <c r="L108" t="s">
        <v>94</v>
      </c>
      <c r="M108" t="s">
        <v>87</v>
      </c>
      <c r="N108" t="s">
        <v>87</v>
      </c>
      <c r="O108" t="s">
        <v>87</v>
      </c>
      <c r="P108" t="s">
        <v>87</v>
      </c>
      <c r="Q108" t="s">
        <v>87</v>
      </c>
      <c r="R108" t="s">
        <v>87</v>
      </c>
      <c r="S108" t="s">
        <v>97</v>
      </c>
      <c r="T108" t="s">
        <v>87</v>
      </c>
      <c r="U108" t="s">
        <v>87</v>
      </c>
      <c r="V108" t="s">
        <v>99</v>
      </c>
      <c r="W108" t="s">
        <v>87</v>
      </c>
      <c r="X108" t="s">
        <v>87</v>
      </c>
      <c r="Y108" t="s">
        <v>127</v>
      </c>
      <c r="Z108" t="s">
        <v>128</v>
      </c>
      <c r="AA108" t="s">
        <v>87</v>
      </c>
      <c r="AB108" t="s">
        <v>87</v>
      </c>
      <c r="AC108" t="s">
        <v>135</v>
      </c>
      <c r="AD108" t="s">
        <v>87</v>
      </c>
      <c r="AE108" t="s">
        <v>87</v>
      </c>
      <c r="AF108" t="s">
        <v>102</v>
      </c>
      <c r="AG108" t="s">
        <v>129</v>
      </c>
      <c r="AH108" t="s">
        <v>129</v>
      </c>
      <c r="AI108" t="s">
        <v>103</v>
      </c>
      <c r="AJ108" t="s">
        <v>87</v>
      </c>
      <c r="AK108" t="s">
        <v>156</v>
      </c>
      <c r="AL108" t="s">
        <v>87</v>
      </c>
      <c r="AM108" t="s">
        <v>87</v>
      </c>
      <c r="AN108" t="s">
        <v>87</v>
      </c>
      <c r="AO108" t="s">
        <v>87</v>
      </c>
      <c r="AP108" t="s">
        <v>87</v>
      </c>
      <c r="AQ108" t="s">
        <v>87</v>
      </c>
      <c r="AR108" t="s">
        <v>489</v>
      </c>
      <c r="AS108" t="s">
        <v>87</v>
      </c>
      <c r="AT108" t="s">
        <v>87</v>
      </c>
      <c r="AU108" t="s">
        <v>87</v>
      </c>
      <c r="AV108" t="s">
        <v>87</v>
      </c>
      <c r="AW108" t="s">
        <v>87</v>
      </c>
      <c r="AX108" t="s">
        <v>87</v>
      </c>
      <c r="AY108" t="s">
        <v>87</v>
      </c>
      <c r="AZ108" t="s">
        <v>87</v>
      </c>
      <c r="BA108" t="s">
        <v>87</v>
      </c>
    </row>
    <row r="109" spans="1:53" x14ac:dyDescent="0.25">
      <c r="A109" s="5">
        <v>45917.642905092594</v>
      </c>
      <c r="B109">
        <v>26858</v>
      </c>
      <c r="C109" t="s">
        <v>123</v>
      </c>
      <c r="D109" t="s">
        <v>132</v>
      </c>
      <c r="E109" t="s">
        <v>490</v>
      </c>
      <c r="F109" t="s">
        <v>86</v>
      </c>
      <c r="G109" t="s">
        <v>93</v>
      </c>
      <c r="H109" t="s">
        <v>88</v>
      </c>
      <c r="I109" t="s">
        <v>125</v>
      </c>
      <c r="J109" t="s">
        <v>125</v>
      </c>
      <c r="K109" t="s">
        <v>87</v>
      </c>
      <c r="L109" t="s">
        <v>87</v>
      </c>
      <c r="M109" t="s">
        <v>89</v>
      </c>
      <c r="N109" t="s">
        <v>87</v>
      </c>
      <c r="O109" t="s">
        <v>87</v>
      </c>
      <c r="P109" t="s">
        <v>87</v>
      </c>
      <c r="Q109" t="s">
        <v>87</v>
      </c>
      <c r="R109" t="s">
        <v>491</v>
      </c>
      <c r="S109" t="s">
        <v>143</v>
      </c>
      <c r="T109" t="s">
        <v>87</v>
      </c>
      <c r="U109" t="s">
        <v>492</v>
      </c>
      <c r="V109" t="s">
        <v>99</v>
      </c>
      <c r="W109" t="s">
        <v>87</v>
      </c>
      <c r="X109" t="s">
        <v>87</v>
      </c>
      <c r="Y109" t="s">
        <v>127</v>
      </c>
      <c r="Z109" t="s">
        <v>87</v>
      </c>
      <c r="AA109" t="s">
        <v>87</v>
      </c>
      <c r="AB109" t="s">
        <v>87</v>
      </c>
      <c r="AC109" t="s">
        <v>135</v>
      </c>
      <c r="AD109" t="s">
        <v>87</v>
      </c>
      <c r="AE109" t="s">
        <v>87</v>
      </c>
      <c r="AF109" t="s">
        <v>102</v>
      </c>
      <c r="AG109" t="s">
        <v>130</v>
      </c>
      <c r="AH109" t="s">
        <v>121</v>
      </c>
      <c r="AI109" t="s">
        <v>102</v>
      </c>
      <c r="AJ109" t="s">
        <v>87</v>
      </c>
      <c r="AK109" t="s">
        <v>136</v>
      </c>
      <c r="AL109" t="s">
        <v>87</v>
      </c>
      <c r="AM109" t="s">
        <v>87</v>
      </c>
      <c r="AN109" t="s">
        <v>87</v>
      </c>
      <c r="AO109" t="s">
        <v>87</v>
      </c>
      <c r="AP109" t="s">
        <v>87</v>
      </c>
      <c r="AQ109" t="s">
        <v>87</v>
      </c>
      <c r="AR109" t="s">
        <v>87</v>
      </c>
      <c r="AS109" t="s">
        <v>87</v>
      </c>
      <c r="AT109" t="s">
        <v>87</v>
      </c>
      <c r="AU109" t="s">
        <v>87</v>
      </c>
      <c r="AV109" t="s">
        <v>87</v>
      </c>
      <c r="AW109" t="s">
        <v>87</v>
      </c>
      <c r="AX109" t="s">
        <v>87</v>
      </c>
      <c r="AY109" t="s">
        <v>87</v>
      </c>
      <c r="AZ109" t="s">
        <v>87</v>
      </c>
      <c r="BA109" t="s">
        <v>87</v>
      </c>
    </row>
    <row r="110" spans="1:53" x14ac:dyDescent="0.25">
      <c r="A110" s="5">
        <v>45917.64287037037</v>
      </c>
      <c r="B110">
        <v>26857</v>
      </c>
      <c r="C110" t="s">
        <v>83</v>
      </c>
      <c r="D110" t="s">
        <v>84</v>
      </c>
      <c r="E110" t="s">
        <v>493</v>
      </c>
      <c r="F110" t="s">
        <v>86</v>
      </c>
      <c r="G110" t="s">
        <v>93</v>
      </c>
      <c r="H110" t="s">
        <v>93</v>
      </c>
      <c r="I110" t="s">
        <v>88</v>
      </c>
      <c r="J110" t="s">
        <v>88</v>
      </c>
      <c r="K110" t="s">
        <v>87</v>
      </c>
      <c r="L110" t="s">
        <v>94</v>
      </c>
      <c r="M110" t="s">
        <v>89</v>
      </c>
      <c r="N110" t="s">
        <v>87</v>
      </c>
      <c r="O110" t="s">
        <v>87</v>
      </c>
      <c r="P110" t="s">
        <v>87</v>
      </c>
      <c r="Q110" t="s">
        <v>87</v>
      </c>
      <c r="R110" t="s">
        <v>494</v>
      </c>
      <c r="S110" t="s">
        <v>114</v>
      </c>
      <c r="T110" t="s">
        <v>87</v>
      </c>
      <c r="U110" t="s">
        <v>87</v>
      </c>
      <c r="V110" t="s">
        <v>99</v>
      </c>
      <c r="W110" t="s">
        <v>119</v>
      </c>
      <c r="X110" t="s">
        <v>87</v>
      </c>
      <c r="Y110" t="s">
        <v>127</v>
      </c>
      <c r="Z110" t="s">
        <v>128</v>
      </c>
      <c r="AA110" t="s">
        <v>87</v>
      </c>
      <c r="AB110" t="s">
        <v>87</v>
      </c>
      <c r="AC110" t="s">
        <v>120</v>
      </c>
      <c r="AD110" t="s">
        <v>87</v>
      </c>
      <c r="AE110" t="s">
        <v>87</v>
      </c>
      <c r="AF110" t="s">
        <v>129</v>
      </c>
      <c r="AG110" t="s">
        <v>103</v>
      </c>
      <c r="AH110" t="s">
        <v>129</v>
      </c>
      <c r="AI110" t="s">
        <v>121</v>
      </c>
      <c r="AJ110" t="s">
        <v>87</v>
      </c>
      <c r="AK110" t="s">
        <v>136</v>
      </c>
      <c r="AL110" t="s">
        <v>87</v>
      </c>
      <c r="AM110" t="s">
        <v>87</v>
      </c>
      <c r="AN110" t="s">
        <v>87</v>
      </c>
      <c r="AO110" t="s">
        <v>87</v>
      </c>
      <c r="AP110" t="s">
        <v>87</v>
      </c>
      <c r="AQ110" t="s">
        <v>495</v>
      </c>
      <c r="AR110" t="s">
        <v>496</v>
      </c>
      <c r="AS110" t="s">
        <v>87</v>
      </c>
      <c r="AT110" t="s">
        <v>87</v>
      </c>
      <c r="AU110" t="s">
        <v>87</v>
      </c>
      <c r="AV110" t="s">
        <v>87</v>
      </c>
      <c r="AW110" t="s">
        <v>87</v>
      </c>
      <c r="AX110" t="s">
        <v>87</v>
      </c>
      <c r="AY110" t="s">
        <v>87</v>
      </c>
      <c r="AZ110" t="s">
        <v>87</v>
      </c>
      <c r="BA110" t="s">
        <v>87</v>
      </c>
    </row>
    <row r="111" spans="1:53" x14ac:dyDescent="0.25">
      <c r="A111" s="5">
        <v>45917.64283564815</v>
      </c>
      <c r="B111">
        <v>26856</v>
      </c>
      <c r="C111" t="s">
        <v>153</v>
      </c>
      <c r="D111" t="s">
        <v>132</v>
      </c>
      <c r="E111" t="s">
        <v>497</v>
      </c>
      <c r="F111" t="s">
        <v>86</v>
      </c>
      <c r="G111" t="s">
        <v>86</v>
      </c>
      <c r="H111" t="s">
        <v>125</v>
      </c>
      <c r="I111" t="s">
        <v>93</v>
      </c>
      <c r="J111" t="s">
        <v>86</v>
      </c>
      <c r="K111" t="s">
        <v>87</v>
      </c>
      <c r="L111" t="s">
        <v>94</v>
      </c>
      <c r="M111" t="s">
        <v>89</v>
      </c>
      <c r="N111" t="s">
        <v>87</v>
      </c>
      <c r="O111" t="s">
        <v>112</v>
      </c>
      <c r="P111" t="s">
        <v>87</v>
      </c>
      <c r="Q111" t="s">
        <v>87</v>
      </c>
      <c r="R111" t="s">
        <v>87</v>
      </c>
      <c r="S111" t="s">
        <v>97</v>
      </c>
      <c r="T111" t="s">
        <v>87</v>
      </c>
      <c r="U111" t="s">
        <v>87</v>
      </c>
      <c r="V111" t="s">
        <v>99</v>
      </c>
      <c r="W111" t="s">
        <v>119</v>
      </c>
      <c r="X111" t="s">
        <v>87</v>
      </c>
      <c r="Y111" t="s">
        <v>87</v>
      </c>
      <c r="Z111" t="s">
        <v>87</v>
      </c>
      <c r="AA111" t="s">
        <v>87</v>
      </c>
      <c r="AB111" t="s">
        <v>87</v>
      </c>
      <c r="AC111" t="s">
        <v>120</v>
      </c>
      <c r="AD111" t="s">
        <v>87</v>
      </c>
      <c r="AE111" t="s">
        <v>87</v>
      </c>
      <c r="AF111" t="s">
        <v>102</v>
      </c>
      <c r="AG111" t="s">
        <v>129</v>
      </c>
      <c r="AH111" t="s">
        <v>129</v>
      </c>
      <c r="AI111" t="s">
        <v>121</v>
      </c>
      <c r="AJ111" t="s">
        <v>87</v>
      </c>
      <c r="AK111" t="s">
        <v>91</v>
      </c>
      <c r="AL111" t="s">
        <v>87</v>
      </c>
      <c r="AM111" t="s">
        <v>87</v>
      </c>
      <c r="AN111" t="s">
        <v>87</v>
      </c>
      <c r="AO111" t="s">
        <v>87</v>
      </c>
      <c r="AP111" t="s">
        <v>87</v>
      </c>
      <c r="AQ111" t="s">
        <v>87</v>
      </c>
      <c r="AR111" t="s">
        <v>498</v>
      </c>
      <c r="AS111" t="s">
        <v>87</v>
      </c>
      <c r="AT111" t="s">
        <v>87</v>
      </c>
      <c r="AU111" t="s">
        <v>87</v>
      </c>
      <c r="AV111" t="s">
        <v>87</v>
      </c>
      <c r="AW111" t="s">
        <v>87</v>
      </c>
      <c r="AX111" t="s">
        <v>87</v>
      </c>
      <c r="AY111" t="s">
        <v>87</v>
      </c>
      <c r="AZ111" t="s">
        <v>87</v>
      </c>
      <c r="BA111" t="s">
        <v>87</v>
      </c>
    </row>
    <row r="112" spans="1:53" x14ac:dyDescent="0.25">
      <c r="A112" s="5">
        <v>45917.642812499995</v>
      </c>
      <c r="B112">
        <v>26855</v>
      </c>
      <c r="C112" t="s">
        <v>83</v>
      </c>
      <c r="D112" t="s">
        <v>117</v>
      </c>
      <c r="E112" t="s">
        <v>497</v>
      </c>
      <c r="F112" t="s">
        <v>125</v>
      </c>
      <c r="G112" t="s">
        <v>88</v>
      </c>
      <c r="H112" t="s">
        <v>88</v>
      </c>
      <c r="I112" t="s">
        <v>93</v>
      </c>
      <c r="J112" t="s">
        <v>86</v>
      </c>
      <c r="K112" t="s">
        <v>87</v>
      </c>
      <c r="L112" t="s">
        <v>94</v>
      </c>
      <c r="M112" t="s">
        <v>89</v>
      </c>
      <c r="N112" t="s">
        <v>95</v>
      </c>
      <c r="O112" t="s">
        <v>112</v>
      </c>
      <c r="P112" t="s">
        <v>87</v>
      </c>
      <c r="Q112" t="s">
        <v>87</v>
      </c>
      <c r="R112" t="s">
        <v>499</v>
      </c>
      <c r="S112" t="s">
        <v>114</v>
      </c>
      <c r="T112" t="s">
        <v>87</v>
      </c>
      <c r="U112" t="s">
        <v>87</v>
      </c>
      <c r="V112" t="s">
        <v>99</v>
      </c>
      <c r="W112" t="s">
        <v>87</v>
      </c>
      <c r="X112" t="s">
        <v>100</v>
      </c>
      <c r="Y112" t="s">
        <v>87</v>
      </c>
      <c r="Z112" t="s">
        <v>128</v>
      </c>
      <c r="AA112" t="s">
        <v>87</v>
      </c>
      <c r="AB112" t="s">
        <v>87</v>
      </c>
      <c r="AC112" t="s">
        <v>151</v>
      </c>
      <c r="AD112" t="s">
        <v>87</v>
      </c>
      <c r="AE112" t="s">
        <v>87</v>
      </c>
      <c r="AF112" t="s">
        <v>103</v>
      </c>
      <c r="AG112" t="s">
        <v>103</v>
      </c>
      <c r="AH112" t="s">
        <v>102</v>
      </c>
      <c r="AI112" t="s">
        <v>121</v>
      </c>
      <c r="AJ112" t="s">
        <v>87</v>
      </c>
      <c r="AK112" t="s">
        <v>136</v>
      </c>
      <c r="AL112" t="s">
        <v>87</v>
      </c>
      <c r="AM112" t="s">
        <v>87</v>
      </c>
      <c r="AN112" t="s">
        <v>87</v>
      </c>
      <c r="AO112" t="s">
        <v>87</v>
      </c>
      <c r="AP112" t="s">
        <v>87</v>
      </c>
      <c r="AQ112" t="s">
        <v>500</v>
      </c>
      <c r="AR112" t="s">
        <v>501</v>
      </c>
      <c r="AS112" t="s">
        <v>87</v>
      </c>
      <c r="AT112" t="s">
        <v>87</v>
      </c>
      <c r="AU112" t="s">
        <v>87</v>
      </c>
      <c r="AV112" t="s">
        <v>87</v>
      </c>
      <c r="AW112" t="s">
        <v>87</v>
      </c>
      <c r="AX112" t="s">
        <v>87</v>
      </c>
      <c r="AY112" t="s">
        <v>87</v>
      </c>
      <c r="AZ112" t="s">
        <v>87</v>
      </c>
      <c r="BA112" t="s">
        <v>87</v>
      </c>
    </row>
    <row r="113" spans="1:53" x14ac:dyDescent="0.25">
      <c r="A113" s="5">
        <v>45896.59017361111</v>
      </c>
      <c r="B113">
        <v>11551</v>
      </c>
      <c r="C113" t="s">
        <v>83</v>
      </c>
      <c r="D113" t="s">
        <v>84</v>
      </c>
      <c r="E113" t="s">
        <v>502</v>
      </c>
      <c r="F113" t="s">
        <v>87</v>
      </c>
      <c r="G113" t="s">
        <v>87</v>
      </c>
      <c r="H113" t="s">
        <v>87</v>
      </c>
      <c r="I113" t="s">
        <v>87</v>
      </c>
      <c r="J113" t="s">
        <v>87</v>
      </c>
      <c r="K113" t="s">
        <v>87</v>
      </c>
      <c r="L113" t="s">
        <v>87</v>
      </c>
      <c r="M113" t="s">
        <v>89</v>
      </c>
      <c r="N113" t="s">
        <v>87</v>
      </c>
      <c r="O113" t="s">
        <v>87</v>
      </c>
      <c r="P113" t="s">
        <v>87</v>
      </c>
      <c r="Q113" t="s">
        <v>87</v>
      </c>
      <c r="R113" t="s">
        <v>87</v>
      </c>
      <c r="S113" t="s">
        <v>206</v>
      </c>
      <c r="T113" t="s">
        <v>87</v>
      </c>
      <c r="U113" t="s">
        <v>87</v>
      </c>
      <c r="V113" t="s">
        <v>87</v>
      </c>
      <c r="W113" t="s">
        <v>119</v>
      </c>
      <c r="X113" t="s">
        <v>87</v>
      </c>
      <c r="Y113" t="s">
        <v>87</v>
      </c>
      <c r="Z113" t="s">
        <v>87</v>
      </c>
      <c r="AA113" t="s">
        <v>87</v>
      </c>
      <c r="AB113" t="s">
        <v>87</v>
      </c>
      <c r="AC113" t="s">
        <v>87</v>
      </c>
      <c r="AD113" t="s">
        <v>87</v>
      </c>
      <c r="AE113" t="s">
        <v>87</v>
      </c>
      <c r="AF113" t="s">
        <v>87</v>
      </c>
      <c r="AG113" t="s">
        <v>87</v>
      </c>
      <c r="AH113" t="s">
        <v>87</v>
      </c>
      <c r="AI113" t="s">
        <v>87</v>
      </c>
      <c r="AJ113" t="s">
        <v>87</v>
      </c>
      <c r="AK113" t="s">
        <v>87</v>
      </c>
      <c r="AL113" t="s">
        <v>87</v>
      </c>
      <c r="AM113" t="s">
        <v>87</v>
      </c>
      <c r="AN113" t="s">
        <v>87</v>
      </c>
      <c r="AO113" t="s">
        <v>87</v>
      </c>
      <c r="AP113" t="s">
        <v>87</v>
      </c>
      <c r="AQ113" t="s">
        <v>87</v>
      </c>
      <c r="AR113" t="s">
        <v>87</v>
      </c>
      <c r="AS113" t="s">
        <v>87</v>
      </c>
      <c r="AT113" t="s">
        <v>87</v>
      </c>
      <c r="AU113" t="s">
        <v>87</v>
      </c>
      <c r="AV113" t="s">
        <v>87</v>
      </c>
      <c r="AW113" t="s">
        <v>87</v>
      </c>
      <c r="AX113" t="s">
        <v>87</v>
      </c>
      <c r="AY113" t="s">
        <v>87</v>
      </c>
      <c r="AZ113" t="s">
        <v>87</v>
      </c>
      <c r="BA113" t="s">
        <v>87</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FormatPr defaultRowHeight="15" outlineLevelRow="0" outlineLevelCol="0" x14ac:dyDescent="55"/>
  <cols>
    <col min="1" max="1" width="45" customWidth="1"/>
    <col min="2" max="2" width="18" customWidth="1"/>
    <col min="3" max="3" width="15" style="10" customWidth="1"/>
    <col min="4" max="13" width="12" customWidth="1"/>
  </cols>
  <sheetData>
    <row r="1" spans="1:3" s="1" customFormat="1" x14ac:dyDescent="0.25">
      <c r="A1" s="1" t="s">
        <v>3</v>
      </c>
      <c r="C1" s="11"/>
    </row>
    <row r="2" spans="1:3" x14ac:dyDescent="0.25">
      <c r="A2" s="3" t="s">
        <v>29</v>
      </c>
      <c r="C2" s="10"/>
    </row>
    <row r="4" spans="1:3" s="12" customFormat="1" x14ac:dyDescent="0.25">
      <c r="A4" s="13" t="s">
        <v>503</v>
      </c>
      <c r="C4" s="14"/>
    </row>
    <row r="5" spans="1:13" x14ac:dyDescent="0.25">
      <c r="A5" s="15" t="s">
        <v>504</v>
      </c>
      <c r="B5" s="15" t="s">
        <v>505</v>
      </c>
      <c r="C5" s="16" t="s">
        <v>506</v>
      </c>
      <c r="D5" s="15" t="s">
        <v>84</v>
      </c>
      <c r="E5" s="15" t="s">
        <v>132</v>
      </c>
      <c r="F5" s="15" t="s">
        <v>117</v>
      </c>
      <c r="G5" s="15" t="s">
        <v>507</v>
      </c>
      <c r="H5" s="15" t="s">
        <v>212</v>
      </c>
      <c r="I5" s="15" t="s">
        <v>123</v>
      </c>
      <c r="J5" s="15" t="s">
        <v>83</v>
      </c>
      <c r="K5" s="15" t="s">
        <v>178</v>
      </c>
      <c r="L5" s="15" t="s">
        <v>139</v>
      </c>
      <c r="M5" s="15" t="s">
        <v>153</v>
      </c>
    </row>
    <row r="6" spans="1:13" x14ac:dyDescent="0.25">
      <c r="A6" s="4" t="s">
        <v>125</v>
      </c>
      <c r="B6">
        <v>41</v>
      </c>
      <c r="C6" s="17">
        <v>0.3796</v>
      </c>
      <c r="D6">
        <v>14</v>
      </c>
      <c r="E6">
        <v>14</v>
      </c>
      <c r="F6">
        <v>13</v>
      </c>
      <c r="G6">
        <v>0</v>
      </c>
      <c r="H6">
        <v>3</v>
      </c>
      <c r="I6">
        <v>3</v>
      </c>
      <c r="J6">
        <v>12</v>
      </c>
      <c r="K6">
        <v>7</v>
      </c>
      <c r="L6">
        <v>10</v>
      </c>
      <c r="M6">
        <v>6</v>
      </c>
    </row>
    <row r="7" spans="1:13" x14ac:dyDescent="0.25">
      <c r="A7" s="4" t="s">
        <v>86</v>
      </c>
      <c r="B7">
        <v>39</v>
      </c>
      <c r="C7" s="17">
        <v>0.3611</v>
      </c>
      <c r="D7">
        <v>12</v>
      </c>
      <c r="E7">
        <v>14</v>
      </c>
      <c r="F7">
        <v>13</v>
      </c>
      <c r="G7">
        <v>0</v>
      </c>
      <c r="H7">
        <v>6</v>
      </c>
      <c r="I7">
        <v>6</v>
      </c>
      <c r="J7">
        <v>9</v>
      </c>
      <c r="K7">
        <v>2</v>
      </c>
      <c r="L7">
        <v>7</v>
      </c>
      <c r="M7">
        <v>9</v>
      </c>
    </row>
    <row r="8" spans="1:13" x14ac:dyDescent="0.25">
      <c r="A8" s="4" t="s">
        <v>88</v>
      </c>
      <c r="B8">
        <v>21</v>
      </c>
      <c r="C8" s="17">
        <v>0.1944</v>
      </c>
      <c r="D8">
        <v>9</v>
      </c>
      <c r="E8">
        <v>2</v>
      </c>
      <c r="F8">
        <v>10</v>
      </c>
      <c r="G8">
        <v>0</v>
      </c>
      <c r="H8">
        <v>3</v>
      </c>
      <c r="I8">
        <v>3</v>
      </c>
      <c r="J8">
        <v>5</v>
      </c>
      <c r="K8">
        <v>4</v>
      </c>
      <c r="L8">
        <v>3</v>
      </c>
      <c r="M8">
        <v>3</v>
      </c>
    </row>
    <row r="9" spans="1:13" x14ac:dyDescent="0.25">
      <c r="A9" s="4" t="s">
        <v>93</v>
      </c>
      <c r="B9">
        <v>7</v>
      </c>
      <c r="C9" s="17">
        <v>0.0648</v>
      </c>
      <c r="D9">
        <v>3</v>
      </c>
      <c r="E9">
        <v>3</v>
      </c>
      <c r="F9">
        <v>1</v>
      </c>
      <c r="G9">
        <v>0</v>
      </c>
      <c r="H9">
        <v>0</v>
      </c>
      <c r="I9">
        <v>3</v>
      </c>
      <c r="J9">
        <v>1</v>
      </c>
      <c r="K9">
        <v>1</v>
      </c>
      <c r="L9">
        <v>1</v>
      </c>
      <c r="M9">
        <v>1</v>
      </c>
    </row>
    <row r="10" spans="1:13" x14ac:dyDescent="0.25">
      <c r="A10" s="4" t="s">
        <v>111</v>
      </c>
      <c r="B10">
        <v>0</v>
      </c>
      <c r="C10" s="17">
        <v>0</v>
      </c>
      <c r="D10">
        <v>0</v>
      </c>
      <c r="E10">
        <v>0</v>
      </c>
      <c r="F10">
        <v>0</v>
      </c>
      <c r="G10">
        <v>0</v>
      </c>
      <c r="H10">
        <v>0</v>
      </c>
      <c r="I10">
        <v>0</v>
      </c>
      <c r="J10">
        <v>0</v>
      </c>
      <c r="K10">
        <v>0</v>
      </c>
      <c r="L10">
        <v>0</v>
      </c>
      <c r="M10">
        <v>0</v>
      </c>
    </row>
    <row r="11" spans="1:13" s="18" customFormat="1" x14ac:dyDescent="0.25">
      <c r="A11" s="19" t="s">
        <v>505</v>
      </c>
      <c r="B11" s="18">
        <f>SUBTOTAL(109,Levels_Q1_0[Total])</f>
      </c>
      <c r="C11" s="20"/>
      <c r="D11" s="18">
        <f>SUBTOTAL(109,Levels_Q1_0[Homme])</f>
      </c>
      <c r="E11" s="18">
        <f>SUBTOTAL(109,Levels_Q1_0[Femme])</f>
      </c>
      <c r="F11" s="18">
        <f>SUBTOTAL(109,Levels_Q1_0[Autre])</f>
      </c>
      <c r="G11" s="18">
        <f>SUBTOTAL(109,Levels_Q1_0[0-17])</f>
      </c>
      <c r="H11" s="18">
        <f>SUBTOTAL(109,Levels_Q1_0[18-25])</f>
      </c>
      <c r="I11" s="18">
        <f>SUBTOTAL(109,Levels_Q1_0[26-35])</f>
      </c>
      <c r="J11" s="18">
        <f>SUBTOTAL(109,Levels_Q1_0[36-45])</f>
      </c>
      <c r="K11" s="18">
        <f>SUBTOTAL(109,Levels_Q1_0[46-55])</f>
      </c>
      <c r="L11" s="18">
        <f>SUBTOTAL(109,Levels_Q1_0[56-65])</f>
      </c>
      <c r="M11" s="18">
        <f>SUBTOTAL(109,Levels_Q1_0[66-120])</f>
      </c>
    </row>
    <row r="13" spans="1:3" s="12" customFormat="1" x14ac:dyDescent="0.25">
      <c r="A13" s="13" t="s">
        <v>508</v>
      </c>
      <c r="C13" s="14"/>
    </row>
    <row r="14" spans="1:13" x14ac:dyDescent="0.25">
      <c r="A14" s="15" t="s">
        <v>504</v>
      </c>
      <c r="B14" s="15" t="s">
        <v>505</v>
      </c>
      <c r="C14" s="16" t="s">
        <v>506</v>
      </c>
      <c r="D14" s="15" t="s">
        <v>84</v>
      </c>
      <c r="E14" s="15" t="s">
        <v>132</v>
      </c>
      <c r="F14" s="15" t="s">
        <v>117</v>
      </c>
      <c r="G14" s="15" t="s">
        <v>507</v>
      </c>
      <c r="H14" s="15" t="s">
        <v>212</v>
      </c>
      <c r="I14" s="15" t="s">
        <v>123</v>
      </c>
      <c r="J14" s="15" t="s">
        <v>83</v>
      </c>
      <c r="K14" s="15" t="s">
        <v>178</v>
      </c>
      <c r="L14" s="15" t="s">
        <v>139</v>
      </c>
      <c r="M14" s="15" t="s">
        <v>153</v>
      </c>
    </row>
    <row r="15" spans="1:13" x14ac:dyDescent="0.25">
      <c r="A15" s="4" t="s">
        <v>125</v>
      </c>
      <c r="B15">
        <v>6</v>
      </c>
      <c r="C15" s="17">
        <v>0.0561</v>
      </c>
      <c r="D15">
        <v>1</v>
      </c>
      <c r="E15">
        <v>2</v>
      </c>
      <c r="F15">
        <v>3</v>
      </c>
      <c r="G15">
        <v>0</v>
      </c>
      <c r="H15">
        <v>1</v>
      </c>
      <c r="I15">
        <v>1</v>
      </c>
      <c r="J15">
        <v>1</v>
      </c>
      <c r="K15">
        <v>2</v>
      </c>
      <c r="L15">
        <v>0</v>
      </c>
      <c r="M15">
        <v>1</v>
      </c>
    </row>
    <row r="16" spans="1:13" x14ac:dyDescent="0.25">
      <c r="A16" s="4" t="s">
        <v>86</v>
      </c>
      <c r="B16">
        <v>16</v>
      </c>
      <c r="C16" s="17">
        <v>0.1495</v>
      </c>
      <c r="D16">
        <v>5</v>
      </c>
      <c r="E16">
        <v>5</v>
      </c>
      <c r="F16">
        <v>6</v>
      </c>
      <c r="G16">
        <v>0</v>
      </c>
      <c r="H16">
        <v>0</v>
      </c>
      <c r="I16">
        <v>4</v>
      </c>
      <c r="J16">
        <v>3</v>
      </c>
      <c r="K16">
        <v>2</v>
      </c>
      <c r="L16">
        <v>3</v>
      </c>
      <c r="M16">
        <v>4</v>
      </c>
    </row>
    <row r="17" spans="1:13" x14ac:dyDescent="0.25">
      <c r="A17" s="4" t="s">
        <v>88</v>
      </c>
      <c r="B17">
        <v>33</v>
      </c>
      <c r="C17" s="17">
        <v>0.3084</v>
      </c>
      <c r="D17">
        <v>14</v>
      </c>
      <c r="E17">
        <v>12</v>
      </c>
      <c r="F17">
        <v>7</v>
      </c>
      <c r="G17">
        <v>0</v>
      </c>
      <c r="H17">
        <v>4</v>
      </c>
      <c r="I17">
        <v>5</v>
      </c>
      <c r="J17">
        <v>9</v>
      </c>
      <c r="K17">
        <v>3</v>
      </c>
      <c r="L17">
        <v>9</v>
      </c>
      <c r="M17">
        <v>3</v>
      </c>
    </row>
    <row r="18" spans="1:13" x14ac:dyDescent="0.25">
      <c r="A18" s="4" t="s">
        <v>93</v>
      </c>
      <c r="B18">
        <v>41</v>
      </c>
      <c r="C18" s="17">
        <v>0.3832</v>
      </c>
      <c r="D18">
        <v>14</v>
      </c>
      <c r="E18">
        <v>9</v>
      </c>
      <c r="F18">
        <v>18</v>
      </c>
      <c r="G18">
        <v>0</v>
      </c>
      <c r="H18">
        <v>5</v>
      </c>
      <c r="I18">
        <v>4</v>
      </c>
      <c r="J18">
        <v>10</v>
      </c>
      <c r="K18">
        <v>4</v>
      </c>
      <c r="L18">
        <v>8</v>
      </c>
      <c r="M18">
        <v>10</v>
      </c>
    </row>
    <row r="19" spans="1:13" x14ac:dyDescent="0.25">
      <c r="A19" s="4" t="s">
        <v>111</v>
      </c>
      <c r="B19">
        <v>11</v>
      </c>
      <c r="C19" s="17">
        <v>0.1028</v>
      </c>
      <c r="D19">
        <v>3</v>
      </c>
      <c r="E19">
        <v>5</v>
      </c>
      <c r="F19">
        <v>3</v>
      </c>
      <c r="G19">
        <v>0</v>
      </c>
      <c r="H19">
        <v>2</v>
      </c>
      <c r="I19">
        <v>1</v>
      </c>
      <c r="J19">
        <v>3</v>
      </c>
      <c r="K19">
        <v>3</v>
      </c>
      <c r="L19">
        <v>1</v>
      </c>
      <c r="M19">
        <v>1</v>
      </c>
    </row>
    <row r="20" spans="1:13" s="18" customFormat="1" x14ac:dyDescent="0.25">
      <c r="A20" s="19" t="s">
        <v>505</v>
      </c>
      <c r="B20" s="18">
        <f>SUBTOTAL(109,Levels_Q1_1[Total])</f>
      </c>
      <c r="C20" s="20"/>
      <c r="D20" s="18">
        <f>SUBTOTAL(109,Levels_Q1_1[Homme])</f>
      </c>
      <c r="E20" s="18">
        <f>SUBTOTAL(109,Levels_Q1_1[Femme])</f>
      </c>
      <c r="F20" s="18">
        <f>SUBTOTAL(109,Levels_Q1_1[Autre])</f>
      </c>
      <c r="G20" s="18">
        <f>SUBTOTAL(109,Levels_Q1_1[0-17])</f>
      </c>
      <c r="H20" s="18">
        <f>SUBTOTAL(109,Levels_Q1_1[18-25])</f>
      </c>
      <c r="I20" s="18">
        <f>SUBTOTAL(109,Levels_Q1_1[26-35])</f>
      </c>
      <c r="J20" s="18">
        <f>SUBTOTAL(109,Levels_Q1_1[36-45])</f>
      </c>
      <c r="K20" s="18">
        <f>SUBTOTAL(109,Levels_Q1_1[46-55])</f>
      </c>
      <c r="L20" s="18">
        <f>SUBTOTAL(109,Levels_Q1_1[56-65])</f>
      </c>
      <c r="M20" s="18">
        <f>SUBTOTAL(109,Levels_Q1_1[66-120])</f>
      </c>
    </row>
    <row r="22" spans="1:3" s="12" customFormat="1" x14ac:dyDescent="0.25">
      <c r="A22" s="13" t="s">
        <v>509</v>
      </c>
      <c r="C22" s="14"/>
    </row>
    <row r="23" spans="1:13" x14ac:dyDescent="0.25">
      <c r="A23" s="15" t="s">
        <v>504</v>
      </c>
      <c r="B23" s="15" t="s">
        <v>505</v>
      </c>
      <c r="C23" s="16" t="s">
        <v>506</v>
      </c>
      <c r="D23" s="15" t="s">
        <v>84</v>
      </c>
      <c r="E23" s="15" t="s">
        <v>132</v>
      </c>
      <c r="F23" s="15" t="s">
        <v>117</v>
      </c>
      <c r="G23" s="15" t="s">
        <v>507</v>
      </c>
      <c r="H23" s="15" t="s">
        <v>212</v>
      </c>
      <c r="I23" s="15" t="s">
        <v>123</v>
      </c>
      <c r="J23" s="15" t="s">
        <v>83</v>
      </c>
      <c r="K23" s="15" t="s">
        <v>178</v>
      </c>
      <c r="L23" s="15" t="s">
        <v>139</v>
      </c>
      <c r="M23" s="15" t="s">
        <v>153</v>
      </c>
    </row>
    <row r="24" spans="1:13" x14ac:dyDescent="0.25">
      <c r="A24" s="4" t="s">
        <v>125</v>
      </c>
      <c r="B24">
        <v>26</v>
      </c>
      <c r="C24" s="17">
        <v>0.2407</v>
      </c>
      <c r="D24">
        <v>7</v>
      </c>
      <c r="E24">
        <v>6</v>
      </c>
      <c r="F24">
        <v>13</v>
      </c>
      <c r="G24">
        <v>0</v>
      </c>
      <c r="H24">
        <v>3</v>
      </c>
      <c r="I24">
        <v>3</v>
      </c>
      <c r="J24">
        <v>7</v>
      </c>
      <c r="K24">
        <v>4</v>
      </c>
      <c r="L24">
        <v>3</v>
      </c>
      <c r="M24">
        <v>6</v>
      </c>
    </row>
    <row r="25" spans="1:13" x14ac:dyDescent="0.25">
      <c r="A25" s="4" t="s">
        <v>86</v>
      </c>
      <c r="B25">
        <v>23</v>
      </c>
      <c r="C25" s="17">
        <v>0.213</v>
      </c>
      <c r="D25">
        <v>8</v>
      </c>
      <c r="E25">
        <v>6</v>
      </c>
      <c r="F25">
        <v>9</v>
      </c>
      <c r="G25">
        <v>0</v>
      </c>
      <c r="H25">
        <v>2</v>
      </c>
      <c r="I25">
        <v>2</v>
      </c>
      <c r="J25">
        <v>8</v>
      </c>
      <c r="K25">
        <v>2</v>
      </c>
      <c r="L25">
        <v>7</v>
      </c>
      <c r="M25">
        <v>2</v>
      </c>
    </row>
    <row r="26" spans="1:13" x14ac:dyDescent="0.25">
      <c r="A26" s="4" t="s">
        <v>88</v>
      </c>
      <c r="B26">
        <v>33</v>
      </c>
      <c r="C26" s="17">
        <v>0.3056</v>
      </c>
      <c r="D26">
        <v>14</v>
      </c>
      <c r="E26">
        <v>12</v>
      </c>
      <c r="F26">
        <v>7</v>
      </c>
      <c r="G26">
        <v>0</v>
      </c>
      <c r="H26">
        <v>5</v>
      </c>
      <c r="I26">
        <v>5</v>
      </c>
      <c r="J26">
        <v>7</v>
      </c>
      <c r="K26">
        <v>6</v>
      </c>
      <c r="L26">
        <v>5</v>
      </c>
      <c r="M26">
        <v>5</v>
      </c>
    </row>
    <row r="27" spans="1:13" x14ac:dyDescent="0.25">
      <c r="A27" s="4" t="s">
        <v>93</v>
      </c>
      <c r="B27">
        <v>17</v>
      </c>
      <c r="C27" s="17">
        <v>0.1574</v>
      </c>
      <c r="D27">
        <v>6</v>
      </c>
      <c r="E27">
        <v>4</v>
      </c>
      <c r="F27">
        <v>7</v>
      </c>
      <c r="G27">
        <v>0</v>
      </c>
      <c r="H27">
        <v>1</v>
      </c>
      <c r="I27">
        <v>3</v>
      </c>
      <c r="J27">
        <v>4</v>
      </c>
      <c r="K27">
        <v>1</v>
      </c>
      <c r="L27">
        <v>5</v>
      </c>
      <c r="M27">
        <v>3</v>
      </c>
    </row>
    <row r="28" spans="1:13" x14ac:dyDescent="0.25">
      <c r="A28" s="4" t="s">
        <v>111</v>
      </c>
      <c r="B28">
        <v>9</v>
      </c>
      <c r="C28" s="17">
        <v>0.0833</v>
      </c>
      <c r="D28">
        <v>3</v>
      </c>
      <c r="E28">
        <v>5</v>
      </c>
      <c r="F28">
        <v>1</v>
      </c>
      <c r="G28">
        <v>0</v>
      </c>
      <c r="H28">
        <v>1</v>
      </c>
      <c r="I28">
        <v>2</v>
      </c>
      <c r="J28">
        <v>1</v>
      </c>
      <c r="K28">
        <v>1</v>
      </c>
      <c r="L28">
        <v>1</v>
      </c>
      <c r="M28">
        <v>3</v>
      </c>
    </row>
    <row r="29" spans="1:13" s="18" customFormat="1" x14ac:dyDescent="0.25">
      <c r="A29" s="19" t="s">
        <v>505</v>
      </c>
      <c r="B29" s="18">
        <f>SUBTOTAL(109,Levels_Q1_2[Total])</f>
      </c>
      <c r="C29" s="20"/>
      <c r="D29" s="18">
        <f>SUBTOTAL(109,Levels_Q1_2[Homme])</f>
      </c>
      <c r="E29" s="18">
        <f>SUBTOTAL(109,Levels_Q1_2[Femme])</f>
      </c>
      <c r="F29" s="18">
        <f>SUBTOTAL(109,Levels_Q1_2[Autre])</f>
      </c>
      <c r="G29" s="18">
        <f>SUBTOTAL(109,Levels_Q1_2[0-17])</f>
      </c>
      <c r="H29" s="18">
        <f>SUBTOTAL(109,Levels_Q1_2[18-25])</f>
      </c>
      <c r="I29" s="18">
        <f>SUBTOTAL(109,Levels_Q1_2[26-35])</f>
      </c>
      <c r="J29" s="18">
        <f>SUBTOTAL(109,Levels_Q1_2[36-45])</f>
      </c>
      <c r="K29" s="18">
        <f>SUBTOTAL(109,Levels_Q1_2[46-55])</f>
      </c>
      <c r="L29" s="18">
        <f>SUBTOTAL(109,Levels_Q1_2[56-65])</f>
      </c>
      <c r="M29" s="18">
        <f>SUBTOTAL(109,Levels_Q1_2[66-120])</f>
      </c>
    </row>
    <row r="31" spans="1:3" s="12" customFormat="1" x14ac:dyDescent="0.25">
      <c r="A31" s="13" t="s">
        <v>510</v>
      </c>
      <c r="C31" s="14"/>
    </row>
    <row r="32" spans="1:13" x14ac:dyDescent="0.25">
      <c r="A32" s="15" t="s">
        <v>504</v>
      </c>
      <c r="B32" s="15" t="s">
        <v>505</v>
      </c>
      <c r="C32" s="16" t="s">
        <v>506</v>
      </c>
      <c r="D32" s="15" t="s">
        <v>84</v>
      </c>
      <c r="E32" s="15" t="s">
        <v>132</v>
      </c>
      <c r="F32" s="15" t="s">
        <v>117</v>
      </c>
      <c r="G32" s="15" t="s">
        <v>507</v>
      </c>
      <c r="H32" s="15" t="s">
        <v>212</v>
      </c>
      <c r="I32" s="15" t="s">
        <v>123</v>
      </c>
      <c r="J32" s="15" t="s">
        <v>83</v>
      </c>
      <c r="K32" s="15" t="s">
        <v>178</v>
      </c>
      <c r="L32" s="15" t="s">
        <v>139</v>
      </c>
      <c r="M32" s="15" t="s">
        <v>153</v>
      </c>
    </row>
    <row r="33" spans="1:13" x14ac:dyDescent="0.25">
      <c r="A33" s="4" t="s">
        <v>125</v>
      </c>
      <c r="B33">
        <v>19</v>
      </c>
      <c r="C33" s="17">
        <v>0.1776</v>
      </c>
      <c r="D33">
        <v>4</v>
      </c>
      <c r="E33">
        <v>9</v>
      </c>
      <c r="F33">
        <v>6</v>
      </c>
      <c r="G33">
        <v>0</v>
      </c>
      <c r="H33">
        <v>4</v>
      </c>
      <c r="I33">
        <v>6</v>
      </c>
      <c r="J33">
        <v>1</v>
      </c>
      <c r="K33">
        <v>4</v>
      </c>
      <c r="L33">
        <v>4</v>
      </c>
      <c r="M33">
        <v>0</v>
      </c>
    </row>
    <row r="34" spans="1:13" x14ac:dyDescent="0.25">
      <c r="A34" s="4" t="s">
        <v>86</v>
      </c>
      <c r="B34">
        <v>27</v>
      </c>
      <c r="C34" s="17">
        <v>0.2523</v>
      </c>
      <c r="D34">
        <v>12</v>
      </c>
      <c r="E34">
        <v>6</v>
      </c>
      <c r="F34">
        <v>9</v>
      </c>
      <c r="G34">
        <v>0</v>
      </c>
      <c r="H34">
        <v>2</v>
      </c>
      <c r="I34">
        <v>1</v>
      </c>
      <c r="J34">
        <v>7</v>
      </c>
      <c r="K34">
        <v>4</v>
      </c>
      <c r="L34">
        <v>4</v>
      </c>
      <c r="M34">
        <v>9</v>
      </c>
    </row>
    <row r="35" spans="1:13" x14ac:dyDescent="0.25">
      <c r="A35" s="4" t="s">
        <v>88</v>
      </c>
      <c r="B35">
        <v>27</v>
      </c>
      <c r="C35" s="17">
        <v>0.2523</v>
      </c>
      <c r="D35">
        <v>9</v>
      </c>
      <c r="E35">
        <v>8</v>
      </c>
      <c r="F35">
        <v>10</v>
      </c>
      <c r="G35">
        <v>0</v>
      </c>
      <c r="H35">
        <v>2</v>
      </c>
      <c r="I35">
        <v>5</v>
      </c>
      <c r="J35">
        <v>10</v>
      </c>
      <c r="K35">
        <v>2</v>
      </c>
      <c r="L35">
        <v>4</v>
      </c>
      <c r="M35">
        <v>4</v>
      </c>
    </row>
    <row r="36" spans="1:13" x14ac:dyDescent="0.25">
      <c r="A36" s="4" t="s">
        <v>93</v>
      </c>
      <c r="B36">
        <v>27</v>
      </c>
      <c r="C36" s="17">
        <v>0.2523</v>
      </c>
      <c r="D36">
        <v>8</v>
      </c>
      <c r="E36">
        <v>8</v>
      </c>
      <c r="F36">
        <v>11</v>
      </c>
      <c r="G36">
        <v>0</v>
      </c>
      <c r="H36">
        <v>3</v>
      </c>
      <c r="I36">
        <v>2</v>
      </c>
      <c r="J36">
        <v>7</v>
      </c>
      <c r="K36">
        <v>3</v>
      </c>
      <c r="L36">
        <v>8</v>
      </c>
      <c r="M36">
        <v>4</v>
      </c>
    </row>
    <row r="37" spans="1:13" x14ac:dyDescent="0.25">
      <c r="A37" s="4" t="s">
        <v>111</v>
      </c>
      <c r="B37">
        <v>7</v>
      </c>
      <c r="C37" s="17">
        <v>0.0654</v>
      </c>
      <c r="D37">
        <v>4</v>
      </c>
      <c r="E37">
        <v>2</v>
      </c>
      <c r="F37">
        <v>1</v>
      </c>
      <c r="G37">
        <v>0</v>
      </c>
      <c r="H37">
        <v>1</v>
      </c>
      <c r="I37">
        <v>1</v>
      </c>
      <c r="J37">
        <v>1</v>
      </c>
      <c r="K37">
        <v>1</v>
      </c>
      <c r="L37">
        <v>1</v>
      </c>
      <c r="M37">
        <v>2</v>
      </c>
    </row>
    <row r="38" spans="1:13" s="18" customFormat="1" x14ac:dyDescent="0.25">
      <c r="A38" s="19" t="s">
        <v>505</v>
      </c>
      <c r="B38" s="18">
        <f>SUBTOTAL(109,Levels_Q1_3[Total])</f>
      </c>
      <c r="C38" s="20"/>
      <c r="D38" s="18">
        <f>SUBTOTAL(109,Levels_Q1_3[Homme])</f>
      </c>
      <c r="E38" s="18">
        <f>SUBTOTAL(109,Levels_Q1_3[Femme])</f>
      </c>
      <c r="F38" s="18">
        <f>SUBTOTAL(109,Levels_Q1_3[Autre])</f>
      </c>
      <c r="G38" s="18">
        <f>SUBTOTAL(109,Levels_Q1_3[0-17])</f>
      </c>
      <c r="H38" s="18">
        <f>SUBTOTAL(109,Levels_Q1_3[18-25])</f>
      </c>
      <c r="I38" s="18">
        <f>SUBTOTAL(109,Levels_Q1_3[26-35])</f>
      </c>
      <c r="J38" s="18">
        <f>SUBTOTAL(109,Levels_Q1_3[36-45])</f>
      </c>
      <c r="K38" s="18">
        <f>SUBTOTAL(109,Levels_Q1_3[46-55])</f>
      </c>
      <c r="L38" s="18">
        <f>SUBTOTAL(109,Levels_Q1_3[56-65])</f>
      </c>
      <c r="M38" s="18">
        <f>SUBTOTAL(109,Levels_Q1_3[66-120])</f>
      </c>
    </row>
    <row r="40" spans="1:3" s="12" customFormat="1" x14ac:dyDescent="0.25">
      <c r="A40" s="13" t="s">
        <v>511</v>
      </c>
      <c r="C40" s="14"/>
    </row>
    <row r="41" spans="1:13" x14ac:dyDescent="0.25">
      <c r="A41" s="15" t="s">
        <v>504</v>
      </c>
      <c r="B41" s="15" t="s">
        <v>505</v>
      </c>
      <c r="C41" s="16" t="s">
        <v>506</v>
      </c>
      <c r="D41" s="15" t="s">
        <v>84</v>
      </c>
      <c r="E41" s="15" t="s">
        <v>132</v>
      </c>
      <c r="F41" s="15" t="s">
        <v>117</v>
      </c>
      <c r="G41" s="15" t="s">
        <v>507</v>
      </c>
      <c r="H41" s="15" t="s">
        <v>212</v>
      </c>
      <c r="I41" s="15" t="s">
        <v>123</v>
      </c>
      <c r="J41" s="15" t="s">
        <v>83</v>
      </c>
      <c r="K41" s="15" t="s">
        <v>178</v>
      </c>
      <c r="L41" s="15" t="s">
        <v>139</v>
      </c>
      <c r="M41" s="15" t="s">
        <v>153</v>
      </c>
    </row>
    <row r="42" spans="1:13" x14ac:dyDescent="0.25">
      <c r="A42" s="4" t="s">
        <v>125</v>
      </c>
      <c r="B42">
        <v>43</v>
      </c>
      <c r="C42" s="17">
        <v>0.4019</v>
      </c>
      <c r="D42">
        <v>16</v>
      </c>
      <c r="E42">
        <v>13</v>
      </c>
      <c r="F42">
        <v>14</v>
      </c>
      <c r="G42">
        <v>0</v>
      </c>
      <c r="H42">
        <v>4</v>
      </c>
      <c r="I42">
        <v>6</v>
      </c>
      <c r="J42">
        <v>10</v>
      </c>
      <c r="K42">
        <v>4</v>
      </c>
      <c r="L42">
        <v>9</v>
      </c>
      <c r="M42">
        <v>10</v>
      </c>
    </row>
    <row r="43" spans="1:13" x14ac:dyDescent="0.25">
      <c r="A43" s="4" t="s">
        <v>86</v>
      </c>
      <c r="B43">
        <v>44</v>
      </c>
      <c r="C43" s="17">
        <v>0.4112</v>
      </c>
      <c r="D43">
        <v>14</v>
      </c>
      <c r="E43">
        <v>14</v>
      </c>
      <c r="F43">
        <v>16</v>
      </c>
      <c r="G43">
        <v>0</v>
      </c>
      <c r="H43">
        <v>7</v>
      </c>
      <c r="I43">
        <v>7</v>
      </c>
      <c r="J43">
        <v>8</v>
      </c>
      <c r="K43">
        <v>7</v>
      </c>
      <c r="L43">
        <v>8</v>
      </c>
      <c r="M43">
        <v>7</v>
      </c>
    </row>
    <row r="44" spans="1:13" x14ac:dyDescent="0.25">
      <c r="A44" s="4" t="s">
        <v>88</v>
      </c>
      <c r="B44">
        <v>18</v>
      </c>
      <c r="C44" s="17">
        <v>0.1682</v>
      </c>
      <c r="D44">
        <v>5</v>
      </c>
      <c r="E44">
        <v>6</v>
      </c>
      <c r="F44">
        <v>7</v>
      </c>
      <c r="G44">
        <v>0</v>
      </c>
      <c r="H44">
        <v>1</v>
      </c>
      <c r="I44">
        <v>2</v>
      </c>
      <c r="J44">
        <v>6</v>
      </c>
      <c r="K44">
        <v>3</v>
      </c>
      <c r="L44">
        <v>4</v>
      </c>
      <c r="M44">
        <v>2</v>
      </c>
    </row>
    <row r="45" spans="1:13" x14ac:dyDescent="0.25">
      <c r="A45" s="4" t="s">
        <v>93</v>
      </c>
      <c r="B45">
        <v>2</v>
      </c>
      <c r="C45" s="17">
        <v>0.0187</v>
      </c>
      <c r="D45">
        <v>2</v>
      </c>
      <c r="E45">
        <v>0</v>
      </c>
      <c r="F45">
        <v>0</v>
      </c>
      <c r="G45">
        <v>0</v>
      </c>
      <c r="H45">
        <v>0</v>
      </c>
      <c r="I45">
        <v>0</v>
      </c>
      <c r="J45">
        <v>2</v>
      </c>
      <c r="K45">
        <v>0</v>
      </c>
      <c r="L45">
        <v>0</v>
      </c>
      <c r="M45">
        <v>0</v>
      </c>
    </row>
    <row r="46" spans="1:13" x14ac:dyDescent="0.25">
      <c r="A46" s="4" t="s">
        <v>111</v>
      </c>
      <c r="B46">
        <v>0</v>
      </c>
      <c r="C46" s="17">
        <v>0</v>
      </c>
      <c r="D46">
        <v>0</v>
      </c>
      <c r="E46">
        <v>0</v>
      </c>
      <c r="F46">
        <v>0</v>
      </c>
      <c r="G46">
        <v>0</v>
      </c>
      <c r="H46">
        <v>0</v>
      </c>
      <c r="I46">
        <v>0</v>
      </c>
      <c r="J46">
        <v>0</v>
      </c>
      <c r="K46">
        <v>0</v>
      </c>
      <c r="L46">
        <v>0</v>
      </c>
      <c r="M46">
        <v>0</v>
      </c>
    </row>
    <row r="47" spans="1:13" s="18" customFormat="1" x14ac:dyDescent="0.25">
      <c r="A47" s="19" t="s">
        <v>505</v>
      </c>
      <c r="B47" s="18">
        <f>SUBTOTAL(109,Levels_Q1_4[Total])</f>
      </c>
      <c r="C47" s="20"/>
      <c r="D47" s="18">
        <f>SUBTOTAL(109,Levels_Q1_4[Homme])</f>
      </c>
      <c r="E47" s="18">
        <f>SUBTOTAL(109,Levels_Q1_4[Femme])</f>
      </c>
      <c r="F47" s="18">
        <f>SUBTOTAL(109,Levels_Q1_4[Autre])</f>
      </c>
      <c r="G47" s="18">
        <f>SUBTOTAL(109,Levels_Q1_4[0-17])</f>
      </c>
      <c r="H47" s="18">
        <f>SUBTOTAL(109,Levels_Q1_4[18-25])</f>
      </c>
      <c r="I47" s="18">
        <f>SUBTOTAL(109,Levels_Q1_4[26-35])</f>
      </c>
      <c r="J47" s="18">
        <f>SUBTOTAL(109,Levels_Q1_4[36-45])</f>
      </c>
      <c r="K47" s="18">
        <f>SUBTOTAL(109,Levels_Q1_4[46-55])</f>
      </c>
      <c r="L47" s="18">
        <f>SUBTOTAL(109,Levels_Q1_4[56-65])</f>
      </c>
      <c r="M47" s="18">
        <f>SUBTOTAL(109,Levels_Q1_4[66-120])</f>
      </c>
    </row>
  </sheetData>
  <hyperlinks>
    <hyperlink ref="A2" r:id="rId1" location="#'Table of Contents'!A1"/>
  </hyperlinks>
  <pageMargins left="0.7" right="0.7" top="0.75" bottom="0.75" header="0.3" footer="0.3"/>
  <pageSetup orientation="portrait" horizontalDpi="4294967295" verticalDpi="4294967295" scale="100" fitToWidth="1" fitToHeight="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FormatPr defaultRowHeight="15" outlineLevelRow="0" outlineLevelCol="0" x14ac:dyDescent="55"/>
  <cols>
    <col min="1" max="1" width="80" customWidth="1"/>
    <col min="3" max="3" width="9" style="21" customWidth="1"/>
  </cols>
  <sheetData>
    <row r="1" spans="1:3" s="1" customFormat="1" x14ac:dyDescent="0.25">
      <c r="A1" s="1" t="s">
        <v>5</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94</v>
      </c>
      <c r="B5">
        <v>74</v>
      </c>
      <c r="C5" s="21">
        <v>0.6789</v>
      </c>
      <c r="D5">
        <v>27</v>
      </c>
      <c r="E5">
        <v>21</v>
      </c>
      <c r="F5">
        <v>26</v>
      </c>
      <c r="G5">
        <v>0</v>
      </c>
      <c r="H5">
        <v>9</v>
      </c>
      <c r="I5">
        <v>9</v>
      </c>
      <c r="J5">
        <v>20</v>
      </c>
      <c r="K5">
        <v>11</v>
      </c>
      <c r="L5">
        <v>13</v>
      </c>
      <c r="M5">
        <v>12</v>
      </c>
    </row>
    <row r="6" spans="1:13" x14ac:dyDescent="0.25">
      <c r="A6" s="4" t="s">
        <v>89</v>
      </c>
      <c r="B6">
        <v>91</v>
      </c>
      <c r="C6" s="21">
        <v>0.8349</v>
      </c>
      <c r="D6">
        <v>31</v>
      </c>
      <c r="E6">
        <v>28</v>
      </c>
      <c r="F6">
        <v>32</v>
      </c>
      <c r="G6">
        <v>0</v>
      </c>
      <c r="H6">
        <v>7</v>
      </c>
      <c r="I6">
        <v>12</v>
      </c>
      <c r="J6">
        <v>25</v>
      </c>
      <c r="K6">
        <v>12</v>
      </c>
      <c r="L6">
        <v>20</v>
      </c>
      <c r="M6">
        <v>15</v>
      </c>
    </row>
    <row r="7" spans="1:13" x14ac:dyDescent="0.25">
      <c r="A7" s="4" t="s">
        <v>95</v>
      </c>
      <c r="B7">
        <v>58</v>
      </c>
      <c r="C7" s="21">
        <v>0.5321</v>
      </c>
      <c r="D7">
        <v>21</v>
      </c>
      <c r="E7">
        <v>14</v>
      </c>
      <c r="F7">
        <v>23</v>
      </c>
      <c r="G7">
        <v>0</v>
      </c>
      <c r="H7">
        <v>6</v>
      </c>
      <c r="I7">
        <v>6</v>
      </c>
      <c r="J7">
        <v>18</v>
      </c>
      <c r="K7">
        <v>6</v>
      </c>
      <c r="L7">
        <v>14</v>
      </c>
      <c r="M7">
        <v>8</v>
      </c>
    </row>
    <row r="8" spans="1:13" x14ac:dyDescent="0.25">
      <c r="A8" s="4" t="s">
        <v>112</v>
      </c>
      <c r="B8">
        <v>58</v>
      </c>
      <c r="C8" s="21">
        <v>0.5321</v>
      </c>
      <c r="D8">
        <v>21</v>
      </c>
      <c r="E8">
        <v>15</v>
      </c>
      <c r="F8">
        <v>22</v>
      </c>
      <c r="G8">
        <v>0</v>
      </c>
      <c r="H8">
        <v>2</v>
      </c>
      <c r="I8">
        <v>8</v>
      </c>
      <c r="J8">
        <v>15</v>
      </c>
      <c r="K8">
        <v>7</v>
      </c>
      <c r="L8">
        <v>13</v>
      </c>
      <c r="M8">
        <v>13</v>
      </c>
    </row>
    <row r="9" spans="1:13" x14ac:dyDescent="0.25">
      <c r="A9" s="4" t="s">
        <v>513</v>
      </c>
      <c r="B9">
        <v>0</v>
      </c>
      <c r="C9" s="21">
        <v>0</v>
      </c>
      <c r="D9">
        <v>0</v>
      </c>
      <c r="E9">
        <v>0</v>
      </c>
      <c r="F9">
        <v>0</v>
      </c>
      <c r="G9">
        <v>0</v>
      </c>
      <c r="H9">
        <v>0</v>
      </c>
      <c r="I9">
        <v>0</v>
      </c>
      <c r="J9">
        <v>0</v>
      </c>
      <c r="K9">
        <v>0</v>
      </c>
      <c r="L9">
        <v>0</v>
      </c>
      <c r="M9">
        <v>0</v>
      </c>
    </row>
    <row r="10" spans="1:13" x14ac:dyDescent="0.25">
      <c r="A10" t="s">
        <v>514</v>
      </c>
      <c r="B10">
        <f>SUBTOTAL(109,Answer_Q2_0_0[Total])</f>
      </c>
      <c r="C10" s="21"/>
      <c r="D10">
        <f>SUBTOTAL(109,Answer_Q2_0_0[Homme])</f>
      </c>
      <c r="E10">
        <f>SUBTOTAL(109,Answer_Q2_0_0[Femme])</f>
      </c>
      <c r="F10">
        <f>SUBTOTAL(109,Answer_Q2_0_0[Autre])</f>
      </c>
      <c r="G10">
        <f>SUBTOTAL(109,Answer_Q2_0_0[0-17])</f>
      </c>
      <c r="H10">
        <f>SUBTOTAL(109,Answer_Q2_0_0[18-25])</f>
      </c>
      <c r="I10">
        <f>SUBTOTAL(109,Answer_Q2_0_0[26-35])</f>
      </c>
      <c r="J10">
        <f>SUBTOTAL(109,Answer_Q2_0_0[36-45])</f>
      </c>
      <c r="K10">
        <f>SUBTOTAL(109,Answer_Q2_0_0[46-55])</f>
      </c>
      <c r="L10">
        <f>SUBTOTAL(109,Answer_Q2_0_0[56-65])</f>
      </c>
      <c r="M10">
        <f>SUBTOTAL(109,Answer_Q2_0_0[66-120])</f>
      </c>
    </row>
    <row r="12" spans="1:4" x14ac:dyDescent="0.25">
      <c r="A12" t="s">
        <v>515</v>
      </c>
      <c r="B12" t="s">
        <v>516</v>
      </c>
      <c r="C12" s="21" t="s">
        <v>33</v>
      </c>
      <c r="D12" s="10" t="s">
        <v>517</v>
      </c>
    </row>
    <row r="13" spans="1:4" x14ac:dyDescent="0.25">
      <c r="A13" s="24" t="s">
        <v>387</v>
      </c>
      <c r="B13" s="24" t="s">
        <v>139</v>
      </c>
      <c r="C13" s="25" t="s">
        <v>84</v>
      </c>
      <c r="D13" s="10">
        <v>1</v>
      </c>
    </row>
    <row r="14" spans="1:4" x14ac:dyDescent="0.25">
      <c r="A14" s="24" t="s">
        <v>314</v>
      </c>
      <c r="B14" s="24" t="s">
        <v>212</v>
      </c>
      <c r="C14" s="25" t="s">
        <v>117</v>
      </c>
      <c r="D14" s="10">
        <v>0</v>
      </c>
    </row>
    <row r="15" spans="1:4" x14ac:dyDescent="0.25">
      <c r="A15" s="24" t="s">
        <v>163</v>
      </c>
      <c r="B15" s="24" t="s">
        <v>153</v>
      </c>
      <c r="C15" s="25" t="s">
        <v>117</v>
      </c>
      <c r="D15" s="10">
        <v>0</v>
      </c>
    </row>
    <row r="16" spans="1:4" x14ac:dyDescent="0.25">
      <c r="A16" s="24" t="s">
        <v>141</v>
      </c>
      <c r="B16" s="24" t="s">
        <v>139</v>
      </c>
      <c r="C16" s="25" t="s">
        <v>132</v>
      </c>
      <c r="D16" s="10">
        <v>1</v>
      </c>
    </row>
    <row r="17" spans="1:4" x14ac:dyDescent="0.25">
      <c r="A17" s="24" t="s">
        <v>518</v>
      </c>
      <c r="B17" s="24" t="s">
        <v>83</v>
      </c>
      <c r="C17" s="25" t="s">
        <v>84</v>
      </c>
      <c r="D17" s="10">
        <v>0</v>
      </c>
    </row>
    <row r="18" spans="1:4" x14ac:dyDescent="0.25">
      <c r="A18" s="24" t="s">
        <v>519</v>
      </c>
      <c r="B18" s="24" t="s">
        <v>83</v>
      </c>
      <c r="C18" s="25" t="s">
        <v>84</v>
      </c>
      <c r="D18" s="10">
        <v>0</v>
      </c>
    </row>
    <row r="19" spans="1:4" x14ac:dyDescent="0.25">
      <c r="A19" s="24" t="s">
        <v>520</v>
      </c>
      <c r="B19" s="24" t="s">
        <v>83</v>
      </c>
      <c r="C19" s="25" t="s">
        <v>84</v>
      </c>
      <c r="D19" s="10">
        <v>0</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FormatPr defaultRowHeight="15" outlineLevelRow="0" outlineLevelCol="0" x14ac:dyDescent="55"/>
  <cols>
    <col min="1" max="2" width="15" customWidth="1"/>
    <col min="3" max="3" width="80" customWidth="1"/>
  </cols>
  <sheetData>
    <row r="1" spans="1:1" s="1" customFormat="1" x14ac:dyDescent="0.25">
      <c r="A1" s="1" t="s">
        <v>7</v>
      </c>
    </row>
    <row r="2" spans="1:1" x14ac:dyDescent="0.25">
      <c r="A2" s="3" t="s">
        <v>29</v>
      </c>
    </row>
    <row r="4" spans="1:3" x14ac:dyDescent="0.25">
      <c r="A4" s="15" t="s">
        <v>516</v>
      </c>
      <c r="B4" s="15" t="s">
        <v>33</v>
      </c>
      <c r="C4" s="15" t="s">
        <v>521</v>
      </c>
    </row>
    <row r="5" spans="1:3" x14ac:dyDescent="0.25">
      <c r="A5" t="s">
        <v>83</v>
      </c>
      <c r="B5" t="s">
        <v>117</v>
      </c>
      <c r="C5" s="24" t="s">
        <v>499</v>
      </c>
    </row>
    <row r="6" spans="1:3" x14ac:dyDescent="0.25">
      <c r="A6" t="s">
        <v>83</v>
      </c>
      <c r="B6" t="s">
        <v>84</v>
      </c>
      <c r="C6" s="24" t="s">
        <v>494</v>
      </c>
    </row>
    <row r="7" spans="1:3" x14ac:dyDescent="0.25">
      <c r="A7" t="s">
        <v>123</v>
      </c>
      <c r="B7" t="s">
        <v>132</v>
      </c>
      <c r="C7" s="24" t="s">
        <v>491</v>
      </c>
    </row>
    <row r="8" spans="1:3" x14ac:dyDescent="0.25">
      <c r="A8" t="s">
        <v>153</v>
      </c>
      <c r="B8" t="s">
        <v>84</v>
      </c>
      <c r="C8" s="24" t="s">
        <v>486</v>
      </c>
    </row>
    <row r="9" spans="1:3" x14ac:dyDescent="0.25">
      <c r="A9" t="s">
        <v>83</v>
      </c>
      <c r="B9" t="s">
        <v>132</v>
      </c>
      <c r="C9" s="24" t="s">
        <v>483</v>
      </c>
    </row>
    <row r="10" spans="1:3" x14ac:dyDescent="0.25">
      <c r="A10" t="s">
        <v>153</v>
      </c>
      <c r="B10" t="s">
        <v>117</v>
      </c>
      <c r="C10" s="24" t="s">
        <v>480</v>
      </c>
    </row>
    <row r="11" spans="1:3" x14ac:dyDescent="0.25">
      <c r="A11" t="s">
        <v>139</v>
      </c>
      <c r="B11" t="s">
        <v>117</v>
      </c>
      <c r="C11" s="24" t="s">
        <v>475</v>
      </c>
    </row>
    <row r="12" spans="1:3" x14ac:dyDescent="0.25">
      <c r="A12" t="s">
        <v>212</v>
      </c>
      <c r="B12" t="s">
        <v>132</v>
      </c>
      <c r="C12" s="24" t="s">
        <v>471</v>
      </c>
    </row>
    <row r="13" spans="1:3" x14ac:dyDescent="0.25">
      <c r="A13" t="s">
        <v>139</v>
      </c>
      <c r="B13" t="s">
        <v>117</v>
      </c>
      <c r="C13" s="24" t="s">
        <v>466</v>
      </c>
    </row>
    <row r="14" spans="1:3" x14ac:dyDescent="0.25">
      <c r="A14" t="s">
        <v>83</v>
      </c>
      <c r="B14" t="s">
        <v>84</v>
      </c>
      <c r="C14" s="24" t="s">
        <v>464</v>
      </c>
    </row>
    <row r="15" spans="1:3" x14ac:dyDescent="0.25">
      <c r="A15" t="s">
        <v>83</v>
      </c>
      <c r="B15" t="s">
        <v>117</v>
      </c>
      <c r="C15" s="24" t="s">
        <v>458</v>
      </c>
    </row>
    <row r="16" spans="1:3" x14ac:dyDescent="0.25">
      <c r="A16" t="s">
        <v>123</v>
      </c>
      <c r="B16" t="s">
        <v>84</v>
      </c>
      <c r="C16" s="24" t="s">
        <v>453</v>
      </c>
    </row>
    <row r="17" spans="1:3" x14ac:dyDescent="0.25">
      <c r="A17" t="s">
        <v>123</v>
      </c>
      <c r="B17" t="s">
        <v>84</v>
      </c>
      <c r="C17" s="24" t="s">
        <v>450</v>
      </c>
    </row>
    <row r="18" spans="1:3" x14ac:dyDescent="0.25">
      <c r="A18" t="s">
        <v>123</v>
      </c>
      <c r="B18" t="s">
        <v>84</v>
      </c>
      <c r="C18" s="24" t="s">
        <v>447</v>
      </c>
    </row>
    <row r="19" spans="1:3" x14ac:dyDescent="0.25">
      <c r="A19" t="s">
        <v>139</v>
      </c>
      <c r="B19" t="s">
        <v>132</v>
      </c>
      <c r="C19" s="24" t="s">
        <v>439</v>
      </c>
    </row>
    <row r="20" spans="1:3" x14ac:dyDescent="0.25">
      <c r="A20" t="s">
        <v>212</v>
      </c>
      <c r="B20" t="s">
        <v>132</v>
      </c>
      <c r="C20" s="24" t="s">
        <v>436</v>
      </c>
    </row>
    <row r="21" spans="1:3" x14ac:dyDescent="0.25">
      <c r="A21" t="s">
        <v>153</v>
      </c>
      <c r="B21" t="s">
        <v>132</v>
      </c>
      <c r="C21" s="24" t="s">
        <v>432</v>
      </c>
    </row>
    <row r="22" spans="1:3" x14ac:dyDescent="0.25">
      <c r="A22" t="s">
        <v>83</v>
      </c>
      <c r="B22" t="s">
        <v>117</v>
      </c>
      <c r="C22" s="24" t="s">
        <v>428</v>
      </c>
    </row>
    <row r="23" spans="1:3" x14ac:dyDescent="0.25">
      <c r="A23" t="s">
        <v>139</v>
      </c>
      <c r="B23" t="s">
        <v>84</v>
      </c>
      <c r="C23" s="24" t="s">
        <v>425</v>
      </c>
    </row>
    <row r="24" spans="1:3" x14ac:dyDescent="0.25">
      <c r="A24" t="s">
        <v>178</v>
      </c>
      <c r="B24" t="s">
        <v>84</v>
      </c>
      <c r="C24" s="24" t="s">
        <v>421</v>
      </c>
    </row>
    <row r="25" spans="1:3" x14ac:dyDescent="0.25">
      <c r="A25" t="s">
        <v>83</v>
      </c>
      <c r="B25" t="s">
        <v>117</v>
      </c>
      <c r="C25" s="24" t="s">
        <v>417</v>
      </c>
    </row>
    <row r="26" spans="1:3" x14ac:dyDescent="0.25">
      <c r="A26" t="s">
        <v>83</v>
      </c>
      <c r="B26" t="s">
        <v>84</v>
      </c>
      <c r="C26" s="24" t="s">
        <v>413</v>
      </c>
    </row>
    <row r="27" spans="1:3" x14ac:dyDescent="0.25">
      <c r="A27" t="s">
        <v>212</v>
      </c>
      <c r="B27" t="s">
        <v>132</v>
      </c>
      <c r="C27" s="24" t="s">
        <v>410</v>
      </c>
    </row>
    <row r="28" spans="1:3" x14ac:dyDescent="0.25">
      <c r="A28" t="s">
        <v>178</v>
      </c>
      <c r="B28" t="s">
        <v>132</v>
      </c>
      <c r="C28" s="24" t="s">
        <v>406</v>
      </c>
    </row>
    <row r="29" spans="1:3" x14ac:dyDescent="0.25">
      <c r="A29" t="s">
        <v>83</v>
      </c>
      <c r="B29" t="s">
        <v>132</v>
      </c>
      <c r="C29" s="24" t="s">
        <v>403</v>
      </c>
    </row>
    <row r="30" spans="1:3" x14ac:dyDescent="0.25">
      <c r="A30" t="s">
        <v>83</v>
      </c>
      <c r="B30" t="s">
        <v>84</v>
      </c>
      <c r="C30" s="24" t="s">
        <v>400</v>
      </c>
    </row>
    <row r="31" spans="1:3" x14ac:dyDescent="0.25">
      <c r="A31" t="s">
        <v>178</v>
      </c>
      <c r="B31" t="s">
        <v>117</v>
      </c>
      <c r="C31" s="24" t="s">
        <v>396</v>
      </c>
    </row>
    <row r="32" spans="1:3" x14ac:dyDescent="0.25">
      <c r="A32" t="s">
        <v>83</v>
      </c>
      <c r="B32" t="s">
        <v>132</v>
      </c>
      <c r="C32" s="24" t="s">
        <v>392</v>
      </c>
    </row>
    <row r="33" spans="1:3" x14ac:dyDescent="0.25">
      <c r="A33" t="s">
        <v>139</v>
      </c>
      <c r="B33" t="s">
        <v>84</v>
      </c>
      <c r="C33" s="24" t="s">
        <v>388</v>
      </c>
    </row>
    <row r="34" spans="1:3" x14ac:dyDescent="0.25">
      <c r="A34" t="s">
        <v>139</v>
      </c>
      <c r="B34" t="s">
        <v>132</v>
      </c>
      <c r="C34" s="24" t="s">
        <v>384</v>
      </c>
    </row>
    <row r="35" spans="1:3" x14ac:dyDescent="0.25">
      <c r="A35" t="s">
        <v>178</v>
      </c>
      <c r="B35" t="s">
        <v>84</v>
      </c>
      <c r="C35" s="24" t="s">
        <v>381</v>
      </c>
    </row>
    <row r="36" spans="1:3" x14ac:dyDescent="0.25">
      <c r="A36" t="s">
        <v>83</v>
      </c>
      <c r="B36" t="s">
        <v>84</v>
      </c>
      <c r="C36" s="24" t="s">
        <v>377</v>
      </c>
    </row>
    <row r="37" spans="1:3" x14ac:dyDescent="0.25">
      <c r="A37" t="s">
        <v>139</v>
      </c>
      <c r="B37" t="s">
        <v>84</v>
      </c>
      <c r="C37" s="24" t="s">
        <v>372</v>
      </c>
    </row>
    <row r="38" spans="1:3" x14ac:dyDescent="0.25">
      <c r="A38" t="s">
        <v>212</v>
      </c>
      <c r="B38" t="s">
        <v>132</v>
      </c>
      <c r="C38" s="24" t="s">
        <v>369</v>
      </c>
    </row>
    <row r="39" spans="1:3" x14ac:dyDescent="0.25">
      <c r="A39" t="s">
        <v>139</v>
      </c>
      <c r="B39" t="s">
        <v>84</v>
      </c>
      <c r="C39" s="24" t="s">
        <v>365</v>
      </c>
    </row>
    <row r="40" spans="1:3" x14ac:dyDescent="0.25">
      <c r="A40" t="s">
        <v>123</v>
      </c>
      <c r="B40" t="s">
        <v>117</v>
      </c>
      <c r="C40" s="24" t="s">
        <v>362</v>
      </c>
    </row>
    <row r="41" spans="1:3" x14ac:dyDescent="0.25">
      <c r="A41" t="s">
        <v>139</v>
      </c>
      <c r="B41" t="s">
        <v>132</v>
      </c>
      <c r="C41" s="24" t="s">
        <v>360</v>
      </c>
    </row>
    <row r="42" spans="1:3" x14ac:dyDescent="0.25">
      <c r="A42" t="s">
        <v>178</v>
      </c>
      <c r="B42" t="s">
        <v>117</v>
      </c>
      <c r="C42" s="24" t="s">
        <v>357</v>
      </c>
    </row>
    <row r="43" spans="1:3" x14ac:dyDescent="0.25">
      <c r="A43" t="s">
        <v>139</v>
      </c>
      <c r="B43" t="s">
        <v>117</v>
      </c>
      <c r="C43" s="24" t="s">
        <v>351</v>
      </c>
    </row>
    <row r="44" spans="1:3" x14ac:dyDescent="0.25">
      <c r="A44" t="s">
        <v>178</v>
      </c>
      <c r="B44" t="s">
        <v>132</v>
      </c>
      <c r="C44" s="24" t="s">
        <v>348</v>
      </c>
    </row>
    <row r="45" spans="1:3" x14ac:dyDescent="0.25">
      <c r="A45" t="s">
        <v>123</v>
      </c>
      <c r="B45" t="s">
        <v>132</v>
      </c>
      <c r="C45" s="24" t="s">
        <v>345</v>
      </c>
    </row>
    <row r="46" spans="1:3" x14ac:dyDescent="0.25">
      <c r="A46" t="s">
        <v>153</v>
      </c>
      <c r="B46" t="s">
        <v>117</v>
      </c>
      <c r="C46" s="24" t="s">
        <v>342</v>
      </c>
    </row>
    <row r="47" spans="1:3" x14ac:dyDescent="0.25">
      <c r="A47" t="s">
        <v>83</v>
      </c>
      <c r="B47" t="s">
        <v>132</v>
      </c>
      <c r="C47" s="24" t="s">
        <v>339</v>
      </c>
    </row>
    <row r="48" spans="1:3" x14ac:dyDescent="0.25">
      <c r="A48" t="s">
        <v>153</v>
      </c>
      <c r="B48" t="s">
        <v>84</v>
      </c>
      <c r="C48" s="24" t="s">
        <v>336</v>
      </c>
    </row>
    <row r="49" spans="1:3" x14ac:dyDescent="0.25">
      <c r="A49" t="s">
        <v>139</v>
      </c>
      <c r="B49" t="s">
        <v>117</v>
      </c>
      <c r="C49" s="24" t="s">
        <v>333</v>
      </c>
    </row>
    <row r="50" spans="1:3" x14ac:dyDescent="0.25">
      <c r="A50" t="s">
        <v>83</v>
      </c>
      <c r="B50" t="s">
        <v>84</v>
      </c>
      <c r="C50" s="24" t="s">
        <v>329</v>
      </c>
    </row>
    <row r="51" spans="1:3" x14ac:dyDescent="0.25">
      <c r="A51" t="s">
        <v>153</v>
      </c>
      <c r="B51" t="s">
        <v>117</v>
      </c>
      <c r="C51" s="24" t="s">
        <v>326</v>
      </c>
    </row>
    <row r="52" spans="1:3" x14ac:dyDescent="0.25">
      <c r="A52" t="s">
        <v>83</v>
      </c>
      <c r="B52" t="s">
        <v>117</v>
      </c>
      <c r="C52" s="24" t="s">
        <v>323</v>
      </c>
    </row>
    <row r="53" spans="1:3" x14ac:dyDescent="0.25">
      <c r="A53" t="s">
        <v>83</v>
      </c>
      <c r="B53" t="s">
        <v>132</v>
      </c>
      <c r="C53" s="24" t="s">
        <v>318</v>
      </c>
    </row>
    <row r="54" spans="1:3" x14ac:dyDescent="0.25">
      <c r="A54" t="s">
        <v>212</v>
      </c>
      <c r="B54" t="s">
        <v>117</v>
      </c>
      <c r="C54" s="24" t="s">
        <v>315</v>
      </c>
    </row>
    <row r="55" spans="1:3" x14ac:dyDescent="0.25">
      <c r="A55" t="s">
        <v>123</v>
      </c>
      <c r="B55" t="s">
        <v>117</v>
      </c>
      <c r="C55" s="24" t="s">
        <v>310</v>
      </c>
    </row>
    <row r="56" spans="1:3" x14ac:dyDescent="0.25">
      <c r="A56" t="s">
        <v>178</v>
      </c>
      <c r="B56" t="s">
        <v>132</v>
      </c>
      <c r="C56" s="24" t="s">
        <v>306</v>
      </c>
    </row>
    <row r="57" spans="1:3" x14ac:dyDescent="0.25">
      <c r="A57" t="s">
        <v>153</v>
      </c>
      <c r="B57" t="s">
        <v>132</v>
      </c>
      <c r="C57" s="24" t="s">
        <v>298</v>
      </c>
    </row>
    <row r="58" spans="1:3" x14ac:dyDescent="0.25">
      <c r="A58" t="s">
        <v>153</v>
      </c>
      <c r="B58" t="s">
        <v>132</v>
      </c>
      <c r="C58" s="24" t="s">
        <v>295</v>
      </c>
    </row>
    <row r="59" spans="1:3" x14ac:dyDescent="0.25">
      <c r="A59" t="s">
        <v>153</v>
      </c>
      <c r="B59" t="s">
        <v>84</v>
      </c>
      <c r="C59" s="24" t="s">
        <v>291</v>
      </c>
    </row>
    <row r="60" spans="1:3" x14ac:dyDescent="0.25">
      <c r="A60" t="s">
        <v>123</v>
      </c>
      <c r="B60" t="s">
        <v>84</v>
      </c>
      <c r="C60" s="24" t="s">
        <v>288</v>
      </c>
    </row>
    <row r="61" spans="1:3" x14ac:dyDescent="0.25">
      <c r="A61" t="s">
        <v>178</v>
      </c>
      <c r="B61" t="s">
        <v>132</v>
      </c>
      <c r="C61" s="24" t="s">
        <v>284</v>
      </c>
    </row>
    <row r="62" spans="1:3" x14ac:dyDescent="0.25">
      <c r="A62" t="s">
        <v>178</v>
      </c>
      <c r="B62" t="s">
        <v>84</v>
      </c>
      <c r="C62" s="24" t="s">
        <v>281</v>
      </c>
    </row>
    <row r="63" spans="1:3" x14ac:dyDescent="0.25">
      <c r="A63" t="s">
        <v>212</v>
      </c>
      <c r="B63" t="s">
        <v>84</v>
      </c>
      <c r="C63" s="24" t="s">
        <v>277</v>
      </c>
    </row>
    <row r="64" spans="1:3" x14ac:dyDescent="0.25">
      <c r="A64" t="s">
        <v>178</v>
      </c>
      <c r="B64" t="s">
        <v>132</v>
      </c>
      <c r="C64" s="24" t="s">
        <v>274</v>
      </c>
    </row>
    <row r="65" spans="1:3" x14ac:dyDescent="0.25">
      <c r="A65" t="s">
        <v>212</v>
      </c>
      <c r="B65" t="s">
        <v>117</v>
      </c>
      <c r="C65" s="24" t="s">
        <v>270</v>
      </c>
    </row>
    <row r="66" spans="1:3" x14ac:dyDescent="0.25">
      <c r="A66" t="s">
        <v>139</v>
      </c>
      <c r="B66" t="s">
        <v>84</v>
      </c>
      <c r="C66" s="24" t="s">
        <v>267</v>
      </c>
    </row>
    <row r="67" spans="1:3" x14ac:dyDescent="0.25">
      <c r="A67" t="s">
        <v>153</v>
      </c>
      <c r="B67" t="s">
        <v>132</v>
      </c>
      <c r="C67" s="24" t="s">
        <v>263</v>
      </c>
    </row>
    <row r="68" spans="1:3" x14ac:dyDescent="0.25">
      <c r="A68" t="s">
        <v>83</v>
      </c>
      <c r="B68" t="s">
        <v>84</v>
      </c>
      <c r="C68" s="24" t="s">
        <v>259</v>
      </c>
    </row>
    <row r="69" spans="1:3" x14ac:dyDescent="0.25">
      <c r="A69" t="s">
        <v>212</v>
      </c>
      <c r="B69" t="s">
        <v>84</v>
      </c>
      <c r="C69" s="24" t="s">
        <v>255</v>
      </c>
    </row>
    <row r="70" spans="1:3" x14ac:dyDescent="0.25">
      <c r="A70" t="s">
        <v>123</v>
      </c>
      <c r="B70" t="s">
        <v>117</v>
      </c>
      <c r="C70" s="24" t="s">
        <v>251</v>
      </c>
    </row>
    <row r="71" spans="1:3" x14ac:dyDescent="0.25">
      <c r="A71" t="s">
        <v>139</v>
      </c>
      <c r="B71" t="s">
        <v>117</v>
      </c>
      <c r="C71" s="24" t="s">
        <v>245</v>
      </c>
    </row>
    <row r="72" spans="1:3" x14ac:dyDescent="0.25">
      <c r="A72" t="s">
        <v>212</v>
      </c>
      <c r="B72" t="s">
        <v>117</v>
      </c>
      <c r="C72" s="24" t="s">
        <v>242</v>
      </c>
    </row>
    <row r="73" spans="1:3" x14ac:dyDescent="0.25">
      <c r="A73" t="s">
        <v>139</v>
      </c>
      <c r="B73" t="s">
        <v>84</v>
      </c>
      <c r="C73" s="24" t="s">
        <v>238</v>
      </c>
    </row>
    <row r="74" spans="1:3" x14ac:dyDescent="0.25">
      <c r="A74" t="s">
        <v>139</v>
      </c>
      <c r="B74" t="s">
        <v>117</v>
      </c>
      <c r="C74" s="24" t="s">
        <v>235</v>
      </c>
    </row>
    <row r="75" spans="1:3" x14ac:dyDescent="0.25">
      <c r="A75" t="s">
        <v>139</v>
      </c>
      <c r="B75" t="s">
        <v>117</v>
      </c>
      <c r="C75" s="24" t="s">
        <v>231</v>
      </c>
    </row>
    <row r="76" spans="1:3" x14ac:dyDescent="0.25">
      <c r="A76" t="s">
        <v>123</v>
      </c>
      <c r="B76" t="s">
        <v>117</v>
      </c>
      <c r="C76" s="24" t="s">
        <v>228</v>
      </c>
    </row>
    <row r="77" spans="1:3" x14ac:dyDescent="0.25">
      <c r="A77" t="s">
        <v>123</v>
      </c>
      <c r="B77" t="s">
        <v>132</v>
      </c>
      <c r="C77" s="24" t="s">
        <v>225</v>
      </c>
    </row>
    <row r="78" spans="1:3" x14ac:dyDescent="0.25">
      <c r="A78" t="s">
        <v>83</v>
      </c>
      <c r="B78" t="s">
        <v>84</v>
      </c>
      <c r="C78" s="24" t="s">
        <v>221</v>
      </c>
    </row>
    <row r="79" spans="1:3" x14ac:dyDescent="0.25">
      <c r="A79" t="s">
        <v>153</v>
      </c>
      <c r="B79" t="s">
        <v>84</v>
      </c>
      <c r="C79" s="24" t="s">
        <v>217</v>
      </c>
    </row>
    <row r="80" spans="1:3" x14ac:dyDescent="0.25">
      <c r="A80" t="s">
        <v>212</v>
      </c>
      <c r="B80" t="s">
        <v>84</v>
      </c>
      <c r="C80" s="24" t="s">
        <v>214</v>
      </c>
    </row>
    <row r="81" spans="1:3" x14ac:dyDescent="0.25">
      <c r="A81" t="s">
        <v>178</v>
      </c>
      <c r="B81" t="s">
        <v>132</v>
      </c>
      <c r="C81" s="24" t="s">
        <v>209</v>
      </c>
    </row>
    <row r="82" spans="1:3" x14ac:dyDescent="0.25">
      <c r="A82" t="s">
        <v>139</v>
      </c>
      <c r="B82" t="s">
        <v>84</v>
      </c>
      <c r="C82" s="24" t="s">
        <v>205</v>
      </c>
    </row>
    <row r="83" spans="1:3" x14ac:dyDescent="0.25">
      <c r="A83" t="s">
        <v>178</v>
      </c>
      <c r="B83" t="s">
        <v>117</v>
      </c>
      <c r="C83" s="24" t="s">
        <v>201</v>
      </c>
    </row>
    <row r="84" spans="1:3" x14ac:dyDescent="0.25">
      <c r="A84" t="s">
        <v>83</v>
      </c>
      <c r="B84" t="s">
        <v>84</v>
      </c>
      <c r="C84" s="24" t="s">
        <v>197</v>
      </c>
    </row>
    <row r="85" spans="1:3" x14ac:dyDescent="0.25">
      <c r="A85" t="s">
        <v>178</v>
      </c>
      <c r="B85" t="s">
        <v>117</v>
      </c>
      <c r="C85" s="24" t="s">
        <v>194</v>
      </c>
    </row>
    <row r="86" spans="1:3" x14ac:dyDescent="0.25">
      <c r="A86" t="s">
        <v>139</v>
      </c>
      <c r="B86" t="s">
        <v>117</v>
      </c>
      <c r="C86" s="24" t="s">
        <v>188</v>
      </c>
    </row>
    <row r="87" spans="1:3" x14ac:dyDescent="0.25">
      <c r="A87" t="s">
        <v>139</v>
      </c>
      <c r="B87" t="s">
        <v>132</v>
      </c>
      <c r="C87" s="24" t="s">
        <v>185</v>
      </c>
    </row>
    <row r="88" spans="1:3" x14ac:dyDescent="0.25">
      <c r="A88" t="s">
        <v>178</v>
      </c>
      <c r="B88" t="s">
        <v>84</v>
      </c>
      <c r="C88" s="24" t="s">
        <v>180</v>
      </c>
    </row>
    <row r="89" spans="1:3" x14ac:dyDescent="0.25">
      <c r="A89" t="s">
        <v>83</v>
      </c>
      <c r="B89" t="s">
        <v>132</v>
      </c>
      <c r="C89" s="24" t="s">
        <v>176</v>
      </c>
    </row>
    <row r="90" spans="1:3" x14ac:dyDescent="0.25">
      <c r="A90" t="s">
        <v>153</v>
      </c>
      <c r="B90" t="s">
        <v>132</v>
      </c>
      <c r="C90" s="24" t="s">
        <v>172</v>
      </c>
    </row>
    <row r="91" spans="1:3" x14ac:dyDescent="0.25">
      <c r="A91" t="s">
        <v>123</v>
      </c>
      <c r="B91" t="s">
        <v>117</v>
      </c>
      <c r="C91" s="24" t="s">
        <v>169</v>
      </c>
    </row>
    <row r="92" spans="1:3" x14ac:dyDescent="0.25">
      <c r="A92" t="s">
        <v>153</v>
      </c>
      <c r="B92" t="s">
        <v>117</v>
      </c>
      <c r="C92" s="24" t="s">
        <v>164</v>
      </c>
    </row>
    <row r="93" spans="1:3" x14ac:dyDescent="0.25">
      <c r="A93" t="s">
        <v>83</v>
      </c>
      <c r="B93" t="s">
        <v>117</v>
      </c>
      <c r="C93" s="24" t="s">
        <v>159</v>
      </c>
    </row>
    <row r="94" spans="1:3" x14ac:dyDescent="0.25">
      <c r="A94" t="s">
        <v>153</v>
      </c>
      <c r="B94" t="s">
        <v>84</v>
      </c>
      <c r="C94" s="24" t="s">
        <v>155</v>
      </c>
    </row>
    <row r="95" spans="1:3" x14ac:dyDescent="0.25">
      <c r="A95" t="s">
        <v>123</v>
      </c>
      <c r="B95" t="s">
        <v>84</v>
      </c>
      <c r="C95" s="24" t="s">
        <v>150</v>
      </c>
    </row>
    <row r="96" spans="1:3" x14ac:dyDescent="0.25">
      <c r="A96" t="s">
        <v>139</v>
      </c>
      <c r="B96" t="s">
        <v>132</v>
      </c>
      <c r="C96" s="24" t="s">
        <v>142</v>
      </c>
    </row>
    <row r="97" spans="1:3" x14ac:dyDescent="0.25">
      <c r="A97" t="s">
        <v>123</v>
      </c>
      <c r="B97" t="s">
        <v>132</v>
      </c>
      <c r="C97" s="24" t="s">
        <v>134</v>
      </c>
    </row>
    <row r="98" spans="1:3" x14ac:dyDescent="0.25">
      <c r="A98" t="s">
        <v>123</v>
      </c>
      <c r="B98" t="s">
        <v>84</v>
      </c>
      <c r="C98" s="24" t="s">
        <v>126</v>
      </c>
    </row>
    <row r="99" spans="1:3" x14ac:dyDescent="0.25">
      <c r="A99" t="s">
        <v>83</v>
      </c>
      <c r="B99" t="s">
        <v>84</v>
      </c>
      <c r="C99" s="24" t="s">
        <v>113</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FormatPr defaultRowHeight="15" outlineLevelRow="0" outlineLevelCol="0" x14ac:dyDescent="55"/>
  <cols>
    <col min="1" max="1" width="80" customWidth="1"/>
    <col min="3" max="3" width="9" style="21" customWidth="1"/>
  </cols>
  <sheetData>
    <row r="1" spans="1:3" s="1" customFormat="1" x14ac:dyDescent="0.25">
      <c r="A1" s="1" t="s">
        <v>9</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97</v>
      </c>
      <c r="B5">
        <v>45</v>
      </c>
      <c r="C5" s="21">
        <v>0.4128</v>
      </c>
      <c r="D5">
        <v>15</v>
      </c>
      <c r="E5">
        <v>16</v>
      </c>
      <c r="F5">
        <v>14</v>
      </c>
      <c r="G5">
        <v>0</v>
      </c>
      <c r="H5">
        <v>7</v>
      </c>
      <c r="I5">
        <v>7</v>
      </c>
      <c r="J5">
        <v>7</v>
      </c>
      <c r="K5">
        <v>7</v>
      </c>
      <c r="L5">
        <v>7</v>
      </c>
      <c r="M5">
        <v>10</v>
      </c>
    </row>
    <row r="6" spans="1:13" x14ac:dyDescent="0.25">
      <c r="A6" s="4" t="s">
        <v>90</v>
      </c>
      <c r="B6">
        <v>26</v>
      </c>
      <c r="C6" s="21">
        <v>0.2385</v>
      </c>
      <c r="D6">
        <v>10</v>
      </c>
      <c r="E6">
        <v>4</v>
      </c>
      <c r="F6">
        <v>12</v>
      </c>
      <c r="G6">
        <v>0</v>
      </c>
      <c r="H6">
        <v>2</v>
      </c>
      <c r="I6">
        <v>3</v>
      </c>
      <c r="J6">
        <v>8</v>
      </c>
      <c r="K6">
        <v>5</v>
      </c>
      <c r="L6">
        <v>5</v>
      </c>
      <c r="M6">
        <v>3</v>
      </c>
    </row>
    <row r="7" spans="1:13" x14ac:dyDescent="0.25">
      <c r="A7" s="4" t="s">
        <v>206</v>
      </c>
      <c r="B7">
        <v>7</v>
      </c>
      <c r="C7" s="21">
        <v>0.0642</v>
      </c>
      <c r="D7">
        <v>3</v>
      </c>
      <c r="E7">
        <v>2</v>
      </c>
      <c r="F7">
        <v>2</v>
      </c>
      <c r="G7">
        <v>0</v>
      </c>
      <c r="H7">
        <v>0</v>
      </c>
      <c r="I7">
        <v>1</v>
      </c>
      <c r="J7">
        <v>5</v>
      </c>
      <c r="K7">
        <v>0</v>
      </c>
      <c r="L7">
        <v>1</v>
      </c>
      <c r="M7">
        <v>0</v>
      </c>
    </row>
    <row r="8" spans="1:13" x14ac:dyDescent="0.25">
      <c r="A8" s="4" t="s">
        <v>114</v>
      </c>
      <c r="B8">
        <v>19</v>
      </c>
      <c r="C8" s="21">
        <v>0.1743</v>
      </c>
      <c r="D8">
        <v>6</v>
      </c>
      <c r="E8">
        <v>6</v>
      </c>
      <c r="F8">
        <v>7</v>
      </c>
      <c r="G8">
        <v>0</v>
      </c>
      <c r="H8">
        <v>1</v>
      </c>
      <c r="I8">
        <v>3</v>
      </c>
      <c r="J8">
        <v>5</v>
      </c>
      <c r="K8">
        <v>2</v>
      </c>
      <c r="L8">
        <v>5</v>
      </c>
      <c r="M8">
        <v>3</v>
      </c>
    </row>
    <row r="9" spans="1:13" x14ac:dyDescent="0.25">
      <c r="A9" s="4" t="s">
        <v>143</v>
      </c>
      <c r="B9">
        <v>12</v>
      </c>
      <c r="C9" s="21">
        <v>0.1101</v>
      </c>
      <c r="D9">
        <v>5</v>
      </c>
      <c r="E9">
        <v>5</v>
      </c>
      <c r="F9">
        <v>2</v>
      </c>
      <c r="G9">
        <v>0</v>
      </c>
      <c r="H9">
        <v>2</v>
      </c>
      <c r="I9">
        <v>1</v>
      </c>
      <c r="J9">
        <v>3</v>
      </c>
      <c r="K9">
        <v>0</v>
      </c>
      <c r="L9">
        <v>3</v>
      </c>
      <c r="M9">
        <v>3</v>
      </c>
    </row>
    <row r="10" spans="1:13" x14ac:dyDescent="0.25">
      <c r="A10" s="4" t="s">
        <v>513</v>
      </c>
      <c r="B10">
        <v>0</v>
      </c>
      <c r="C10" s="21">
        <v>0</v>
      </c>
      <c r="D10">
        <v>0</v>
      </c>
      <c r="E10">
        <v>0</v>
      </c>
      <c r="F10">
        <v>0</v>
      </c>
      <c r="G10">
        <v>0</v>
      </c>
      <c r="H10">
        <v>0</v>
      </c>
      <c r="I10">
        <v>0</v>
      </c>
      <c r="J10">
        <v>0</v>
      </c>
      <c r="K10">
        <v>0</v>
      </c>
      <c r="L10">
        <v>0</v>
      </c>
      <c r="M10">
        <v>0</v>
      </c>
    </row>
    <row r="11" spans="1:13" x14ac:dyDescent="0.25">
      <c r="A11" t="s">
        <v>514</v>
      </c>
      <c r="B11">
        <f>SUBTOTAL(109,Answer_Q4_0_0[Total])</f>
      </c>
      <c r="C11" s="21"/>
      <c r="D11">
        <f>SUBTOTAL(109,Answer_Q4_0_0[Homme])</f>
      </c>
      <c r="E11">
        <f>SUBTOTAL(109,Answer_Q4_0_0[Femme])</f>
      </c>
      <c r="F11">
        <f>SUBTOTAL(109,Answer_Q4_0_0[Autre])</f>
      </c>
      <c r="G11">
        <f>SUBTOTAL(109,Answer_Q4_0_0[0-17])</f>
      </c>
      <c r="H11">
        <f>SUBTOTAL(109,Answer_Q4_0_0[18-25])</f>
      </c>
      <c r="I11">
        <f>SUBTOTAL(109,Answer_Q4_0_0[26-35])</f>
      </c>
      <c r="J11">
        <f>SUBTOTAL(109,Answer_Q4_0_0[36-45])</f>
      </c>
      <c r="K11">
        <f>SUBTOTAL(109,Answer_Q4_0_0[46-55])</f>
      </c>
      <c r="L11">
        <f>SUBTOTAL(109,Answer_Q4_0_0[56-65])</f>
      </c>
      <c r="M11">
        <f>SUBTOTAL(109,Answer_Q4_0_0[66-120])</f>
      </c>
    </row>
    <row r="13" spans="1:4" x14ac:dyDescent="0.25">
      <c r="A13" t="s">
        <v>515</v>
      </c>
      <c r="B13" t="s">
        <v>516</v>
      </c>
      <c r="C13" s="21" t="s">
        <v>33</v>
      </c>
      <c r="D13" s="10" t="s">
        <v>517</v>
      </c>
    </row>
    <row r="14" spans="1:4" x14ac:dyDescent="0.25">
      <c r="A14" s="24" t="s">
        <v>492</v>
      </c>
      <c r="B14" s="24" t="s">
        <v>123</v>
      </c>
      <c r="C14" s="25" t="s">
        <v>132</v>
      </c>
      <c r="D14" s="10">
        <v>0</v>
      </c>
    </row>
    <row r="15" spans="1:4" x14ac:dyDescent="0.25">
      <c r="A15" s="24" t="s">
        <v>467</v>
      </c>
      <c r="B15" s="24" t="s">
        <v>139</v>
      </c>
      <c r="C15" s="25" t="s">
        <v>117</v>
      </c>
      <c r="D15" s="10">
        <v>1</v>
      </c>
    </row>
    <row r="16" spans="1:4" x14ac:dyDescent="0.25">
      <c r="A16" s="24" t="s">
        <v>429</v>
      </c>
      <c r="B16" s="24" t="s">
        <v>83</v>
      </c>
      <c r="C16" s="25" t="s">
        <v>117</v>
      </c>
      <c r="D16" s="10">
        <v>0</v>
      </c>
    </row>
    <row r="17" spans="1:4" x14ac:dyDescent="0.25">
      <c r="A17" s="24" t="s">
        <v>393</v>
      </c>
      <c r="B17" s="24" t="s">
        <v>83</v>
      </c>
      <c r="C17" s="25" t="s">
        <v>132</v>
      </c>
      <c r="D17" s="10">
        <v>0</v>
      </c>
    </row>
    <row r="18" spans="1:4" x14ac:dyDescent="0.25">
      <c r="A18" s="24" t="s">
        <v>319</v>
      </c>
      <c r="B18" s="24" t="s">
        <v>83</v>
      </c>
      <c r="C18" s="25" t="s">
        <v>132</v>
      </c>
      <c r="D18" s="10">
        <v>2</v>
      </c>
    </row>
    <row r="19" spans="1:4" x14ac:dyDescent="0.25">
      <c r="A19" s="24" t="s">
        <v>307</v>
      </c>
      <c r="B19" s="24" t="s">
        <v>178</v>
      </c>
      <c r="C19" s="25" t="s">
        <v>132</v>
      </c>
      <c r="D19" s="10">
        <v>0</v>
      </c>
    </row>
    <row r="20" spans="1:4" x14ac:dyDescent="0.25">
      <c r="A20" s="24" t="s">
        <v>218</v>
      </c>
      <c r="B20" s="24" t="s">
        <v>153</v>
      </c>
      <c r="C20" s="25" t="s">
        <v>84</v>
      </c>
      <c r="D20" s="10">
        <v>1</v>
      </c>
    </row>
    <row r="21" spans="1:4" x14ac:dyDescent="0.25">
      <c r="A21" s="24" t="s">
        <v>522</v>
      </c>
      <c r="B21" s="24" t="s">
        <v>83</v>
      </c>
      <c r="C21" s="25" t="s">
        <v>84</v>
      </c>
      <c r="D21" s="10">
        <v>0</v>
      </c>
    </row>
    <row r="22" spans="1:4" x14ac:dyDescent="0.25">
      <c r="A22" s="24" t="s">
        <v>523</v>
      </c>
      <c r="B22" s="24" t="s">
        <v>83</v>
      </c>
      <c r="C22" s="25" t="s">
        <v>84</v>
      </c>
      <c r="D22" s="10">
        <v>0</v>
      </c>
    </row>
    <row r="23" spans="1:4" x14ac:dyDescent="0.25">
      <c r="A23" s="24" t="s">
        <v>524</v>
      </c>
      <c r="B23" s="24" t="s">
        <v>83</v>
      </c>
      <c r="C23" s="25" t="s">
        <v>84</v>
      </c>
      <c r="D23" s="10">
        <v>0</v>
      </c>
    </row>
    <row r="24" spans="1:4" x14ac:dyDescent="0.25">
      <c r="A24" s="24" t="s">
        <v>525</v>
      </c>
      <c r="B24" s="24" t="s">
        <v>83</v>
      </c>
      <c r="C24" s="25" t="s">
        <v>84</v>
      </c>
      <c r="D24" s="10">
        <v>0</v>
      </c>
    </row>
    <row r="25" spans="1:4" x14ac:dyDescent="0.25">
      <c r="A25" s="24" t="s">
        <v>524</v>
      </c>
      <c r="B25" s="24" t="s">
        <v>83</v>
      </c>
      <c r="C25" s="25" t="s">
        <v>84</v>
      </c>
      <c r="D25" s="10">
        <v>0</v>
      </c>
    </row>
    <row r="26" spans="1:4" x14ac:dyDescent="0.25">
      <c r="A26" s="24" t="s">
        <v>526</v>
      </c>
      <c r="B26" s="24" t="s">
        <v>83</v>
      </c>
      <c r="C26" s="25" t="s">
        <v>84</v>
      </c>
      <c r="D26" s="10">
        <v>0</v>
      </c>
    </row>
    <row r="27" spans="1:4" x14ac:dyDescent="0.25">
      <c r="A27" s="24" t="s">
        <v>527</v>
      </c>
      <c r="B27" s="24" t="s">
        <v>83</v>
      </c>
      <c r="C27" s="25" t="s">
        <v>84</v>
      </c>
      <c r="D27" s="10">
        <v>0</v>
      </c>
    </row>
    <row r="28" spans="1:4" x14ac:dyDescent="0.25">
      <c r="A28" s="24" t="s">
        <v>528</v>
      </c>
      <c r="B28" s="24" t="s">
        <v>83</v>
      </c>
      <c r="C28" s="25" t="s">
        <v>84</v>
      </c>
      <c r="D28" s="10">
        <v>0</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FormatPr defaultRowHeight="15" outlineLevelRow="0" outlineLevelCol="0" x14ac:dyDescent="55"/>
  <cols>
    <col min="1" max="1" width="80" customWidth="1"/>
    <col min="3" max="3" width="9" style="21" customWidth="1"/>
  </cols>
  <sheetData>
    <row r="1" spans="1:3" s="1" customFormat="1" x14ac:dyDescent="0.25">
      <c r="A1" s="1" t="s">
        <v>11</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99</v>
      </c>
      <c r="B5">
        <v>91</v>
      </c>
      <c r="C5" s="21">
        <v>0.8426</v>
      </c>
      <c r="D5">
        <v>31</v>
      </c>
      <c r="E5">
        <v>30</v>
      </c>
      <c r="F5">
        <v>30</v>
      </c>
      <c r="G5">
        <v>0</v>
      </c>
      <c r="H5">
        <v>12</v>
      </c>
      <c r="I5">
        <v>11</v>
      </c>
      <c r="J5">
        <v>20</v>
      </c>
      <c r="K5">
        <v>12</v>
      </c>
      <c r="L5">
        <v>20</v>
      </c>
      <c r="M5">
        <v>16</v>
      </c>
    </row>
    <row r="6" spans="1:13" x14ac:dyDescent="0.25">
      <c r="A6" s="4" t="s">
        <v>119</v>
      </c>
      <c r="B6">
        <v>63</v>
      </c>
      <c r="C6" s="21">
        <v>0.5833</v>
      </c>
      <c r="D6">
        <v>24</v>
      </c>
      <c r="E6">
        <v>18</v>
      </c>
      <c r="F6">
        <v>21</v>
      </c>
      <c r="G6">
        <v>0</v>
      </c>
      <c r="H6">
        <v>4</v>
      </c>
      <c r="I6">
        <v>9</v>
      </c>
      <c r="J6">
        <v>15</v>
      </c>
      <c r="K6">
        <v>5</v>
      </c>
      <c r="L6">
        <v>16</v>
      </c>
      <c r="M6">
        <v>14</v>
      </c>
    </row>
    <row r="7" spans="1:13" x14ac:dyDescent="0.25">
      <c r="A7" s="4" t="s">
        <v>100</v>
      </c>
      <c r="B7">
        <v>53</v>
      </c>
      <c r="C7" s="21">
        <v>0.4907</v>
      </c>
      <c r="D7">
        <v>19</v>
      </c>
      <c r="E7">
        <v>16</v>
      </c>
      <c r="F7">
        <v>18</v>
      </c>
      <c r="G7">
        <v>0</v>
      </c>
      <c r="H7">
        <v>5</v>
      </c>
      <c r="I7">
        <v>7</v>
      </c>
      <c r="J7">
        <v>11</v>
      </c>
      <c r="K7">
        <v>8</v>
      </c>
      <c r="L7">
        <v>13</v>
      </c>
      <c r="M7">
        <v>9</v>
      </c>
    </row>
    <row r="8" spans="1:13" x14ac:dyDescent="0.25">
      <c r="A8" s="4" t="s">
        <v>127</v>
      </c>
      <c r="B8">
        <v>63</v>
      </c>
      <c r="C8" s="21">
        <v>0.5833</v>
      </c>
      <c r="D8">
        <v>24</v>
      </c>
      <c r="E8">
        <v>18</v>
      </c>
      <c r="F8">
        <v>21</v>
      </c>
      <c r="G8">
        <v>0</v>
      </c>
      <c r="H8">
        <v>6</v>
      </c>
      <c r="I8">
        <v>11</v>
      </c>
      <c r="J8">
        <v>13</v>
      </c>
      <c r="K8">
        <v>8</v>
      </c>
      <c r="L8">
        <v>14</v>
      </c>
      <c r="M8">
        <v>11</v>
      </c>
    </row>
    <row r="9" spans="1:13" x14ac:dyDescent="0.25">
      <c r="A9" s="4" t="s">
        <v>128</v>
      </c>
      <c r="B9">
        <v>72</v>
      </c>
      <c r="C9" s="21">
        <v>0.6667</v>
      </c>
      <c r="D9">
        <v>22</v>
      </c>
      <c r="E9">
        <v>21</v>
      </c>
      <c r="F9">
        <v>29</v>
      </c>
      <c r="G9">
        <v>0</v>
      </c>
      <c r="H9">
        <v>9</v>
      </c>
      <c r="I9">
        <v>10</v>
      </c>
      <c r="J9">
        <v>15</v>
      </c>
      <c r="K9">
        <v>8</v>
      </c>
      <c r="L9">
        <v>19</v>
      </c>
      <c r="M9">
        <v>11</v>
      </c>
    </row>
    <row r="10" spans="1:13" x14ac:dyDescent="0.25">
      <c r="A10" s="4" t="s">
        <v>513</v>
      </c>
      <c r="B10">
        <v>1</v>
      </c>
      <c r="C10" s="21">
        <v>0.0093</v>
      </c>
      <c r="D10">
        <v>1</v>
      </c>
      <c r="E10">
        <v>0</v>
      </c>
      <c r="F10">
        <v>0</v>
      </c>
      <c r="G10">
        <v>0</v>
      </c>
      <c r="H10">
        <v>0</v>
      </c>
      <c r="I10">
        <v>0</v>
      </c>
      <c r="J10">
        <v>1</v>
      </c>
      <c r="K10">
        <v>0</v>
      </c>
      <c r="L10">
        <v>0</v>
      </c>
      <c r="M10">
        <v>0</v>
      </c>
    </row>
    <row r="11" spans="1:13" x14ac:dyDescent="0.25">
      <c r="A11" t="s">
        <v>514</v>
      </c>
      <c r="B11">
        <f>SUBTOTAL(109,Answer_Q5_0_0[Total])</f>
      </c>
      <c r="C11" s="21"/>
      <c r="D11">
        <f>SUBTOTAL(109,Answer_Q5_0_0[Homme])</f>
      </c>
      <c r="E11">
        <f>SUBTOTAL(109,Answer_Q5_0_0[Femme])</f>
      </c>
      <c r="F11">
        <f>SUBTOTAL(109,Answer_Q5_0_0[Autre])</f>
      </c>
      <c r="G11">
        <f>SUBTOTAL(109,Answer_Q5_0_0[0-17])</f>
      </c>
      <c r="H11">
        <f>SUBTOTAL(109,Answer_Q5_0_0[18-25])</f>
      </c>
      <c r="I11">
        <f>SUBTOTAL(109,Answer_Q5_0_0[26-35])</f>
      </c>
      <c r="J11">
        <f>SUBTOTAL(109,Answer_Q5_0_0[36-45])</f>
      </c>
      <c r="K11">
        <f>SUBTOTAL(109,Answer_Q5_0_0[46-55])</f>
      </c>
      <c r="L11">
        <f>SUBTOTAL(109,Answer_Q5_0_0[56-65])</f>
      </c>
      <c r="M11">
        <f>SUBTOTAL(109,Answer_Q5_0_0[66-120])</f>
      </c>
    </row>
    <row r="13" spans="1:3" x14ac:dyDescent="0.25">
      <c r="A13" t="s">
        <v>529</v>
      </c>
      <c r="C13" s="21"/>
    </row>
    <row r="14" spans="1:3" x14ac:dyDescent="0.25">
      <c r="A14" s="4" t="s">
        <v>116</v>
      </c>
      <c r="C14" s="21"/>
    </row>
    <row r="16" spans="1:4" x14ac:dyDescent="0.25">
      <c r="A16" t="s">
        <v>515</v>
      </c>
      <c r="B16" t="s">
        <v>516</v>
      </c>
      <c r="C16" s="21" t="s">
        <v>33</v>
      </c>
      <c r="D16" s="10" t="s">
        <v>517</v>
      </c>
    </row>
    <row r="17" spans="1:4" x14ac:dyDescent="0.25">
      <c r="A17" s="24" t="s">
        <v>476</v>
      </c>
      <c r="B17" s="24" t="s">
        <v>139</v>
      </c>
      <c r="C17" s="25" t="s">
        <v>117</v>
      </c>
      <c r="D17" s="10">
        <v>0</v>
      </c>
    </row>
    <row r="18" spans="1:4" x14ac:dyDescent="0.25">
      <c r="A18" s="24" t="s">
        <v>433</v>
      </c>
      <c r="B18" s="24" t="s">
        <v>153</v>
      </c>
      <c r="C18" s="25" t="s">
        <v>132</v>
      </c>
      <c r="D18" s="10">
        <v>0</v>
      </c>
    </row>
    <row r="19" spans="1:4" x14ac:dyDescent="0.25">
      <c r="A19" s="24" t="s">
        <v>299</v>
      </c>
      <c r="B19" s="24" t="s">
        <v>153</v>
      </c>
      <c r="C19" s="25" t="s">
        <v>132</v>
      </c>
      <c r="D19" s="10">
        <v>1</v>
      </c>
    </row>
    <row r="20" spans="1:4" x14ac:dyDescent="0.25">
      <c r="A20" s="24" t="s">
        <v>210</v>
      </c>
      <c r="B20" s="24" t="s">
        <v>178</v>
      </c>
      <c r="C20" s="25" t="s">
        <v>132</v>
      </c>
      <c r="D20" s="10">
        <v>0</v>
      </c>
    </row>
    <row r="21" spans="1:4" x14ac:dyDescent="0.25">
      <c r="A21" s="24" t="s">
        <v>181</v>
      </c>
      <c r="B21" s="24" t="s">
        <v>178</v>
      </c>
      <c r="C21" s="25" t="s">
        <v>84</v>
      </c>
      <c r="D21" s="10">
        <v>0</v>
      </c>
    </row>
    <row r="22" spans="1:4" x14ac:dyDescent="0.25">
      <c r="A22" s="24" t="s">
        <v>530</v>
      </c>
      <c r="B22" s="24" t="s">
        <v>83</v>
      </c>
      <c r="C22" s="25" t="s">
        <v>84</v>
      </c>
      <c r="D22" s="10">
        <v>0</v>
      </c>
    </row>
    <row r="23" spans="1:4" x14ac:dyDescent="0.25">
      <c r="A23" s="24" t="s">
        <v>531</v>
      </c>
      <c r="B23" s="24" t="s">
        <v>83</v>
      </c>
      <c r="C23" s="25" t="s">
        <v>84</v>
      </c>
      <c r="D23" s="10">
        <v>0</v>
      </c>
    </row>
    <row r="24" spans="1:4" x14ac:dyDescent="0.25">
      <c r="A24" s="24" t="s">
        <v>532</v>
      </c>
      <c r="B24" s="24" t="s">
        <v>83</v>
      </c>
      <c r="C24" s="25" t="s">
        <v>84</v>
      </c>
      <c r="D24" s="10">
        <v>0</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FormatPr defaultRowHeight="15" outlineLevelRow="0" outlineLevelCol="0" x14ac:dyDescent="55"/>
  <cols>
    <col min="1" max="1" width="80" customWidth="1"/>
    <col min="3" max="3" width="9" style="21" customWidth="1"/>
  </cols>
  <sheetData>
    <row r="1" spans="1:3" s="1" customFormat="1" x14ac:dyDescent="0.25">
      <c r="A1" s="1" t="s">
        <v>14</v>
      </c>
      <c r="C1" s="22"/>
    </row>
    <row r="2" spans="1:3" x14ac:dyDescent="0.25">
      <c r="A2" s="3" t="s">
        <v>29</v>
      </c>
      <c r="C2" s="21"/>
    </row>
    <row r="4" spans="1:13" x14ac:dyDescent="0.25">
      <c r="A4" s="9" t="s">
        <v>512</v>
      </c>
      <c r="B4" s="15" t="s">
        <v>505</v>
      </c>
      <c r="C4" s="23" t="s">
        <v>506</v>
      </c>
      <c r="D4" s="15" t="s">
        <v>84</v>
      </c>
      <c r="E4" s="15" t="s">
        <v>132</v>
      </c>
      <c r="F4" s="15" t="s">
        <v>117</v>
      </c>
      <c r="G4" s="15" t="s">
        <v>507</v>
      </c>
      <c r="H4" s="15" t="s">
        <v>212</v>
      </c>
      <c r="I4" s="15" t="s">
        <v>123</v>
      </c>
      <c r="J4" s="15" t="s">
        <v>83</v>
      </c>
      <c r="K4" s="15" t="s">
        <v>178</v>
      </c>
      <c r="L4" s="15" t="s">
        <v>139</v>
      </c>
      <c r="M4" s="15" t="s">
        <v>153</v>
      </c>
    </row>
    <row r="5" spans="1:13" x14ac:dyDescent="0.25">
      <c r="A5" s="4" t="s">
        <v>147</v>
      </c>
      <c r="B5">
        <v>6</v>
      </c>
      <c r="C5" s="21">
        <v>0.0571</v>
      </c>
      <c r="D5">
        <v>2</v>
      </c>
      <c r="E5">
        <v>1</v>
      </c>
      <c r="F5">
        <v>3</v>
      </c>
      <c r="G5">
        <v>0</v>
      </c>
      <c r="H5">
        <v>0</v>
      </c>
      <c r="I5">
        <v>1</v>
      </c>
      <c r="J5">
        <v>1</v>
      </c>
      <c r="K5">
        <v>0</v>
      </c>
      <c r="L5">
        <v>2</v>
      </c>
      <c r="M5">
        <v>2</v>
      </c>
    </row>
    <row r="6" spans="1:13" x14ac:dyDescent="0.25">
      <c r="A6" s="4" t="s">
        <v>120</v>
      </c>
      <c r="B6">
        <v>22</v>
      </c>
      <c r="C6" s="21">
        <v>0.2095</v>
      </c>
      <c r="D6">
        <v>6</v>
      </c>
      <c r="E6">
        <v>9</v>
      </c>
      <c r="F6">
        <v>7</v>
      </c>
      <c r="G6">
        <v>0</v>
      </c>
      <c r="H6">
        <v>2</v>
      </c>
      <c r="I6">
        <v>5</v>
      </c>
      <c r="J6">
        <v>8</v>
      </c>
      <c r="K6">
        <v>2</v>
      </c>
      <c r="L6">
        <v>1</v>
      </c>
      <c r="M6">
        <v>4</v>
      </c>
    </row>
    <row r="7" spans="1:13" x14ac:dyDescent="0.25">
      <c r="A7" s="4" t="s">
        <v>135</v>
      </c>
      <c r="B7">
        <v>30</v>
      </c>
      <c r="C7" s="21">
        <v>0.2857</v>
      </c>
      <c r="D7">
        <v>9</v>
      </c>
      <c r="E7">
        <v>9</v>
      </c>
      <c r="F7">
        <v>12</v>
      </c>
      <c r="G7">
        <v>0</v>
      </c>
      <c r="H7">
        <v>6</v>
      </c>
      <c r="I7">
        <v>2</v>
      </c>
      <c r="J7">
        <v>4</v>
      </c>
      <c r="K7">
        <v>6</v>
      </c>
      <c r="L7">
        <v>10</v>
      </c>
      <c r="M7">
        <v>2</v>
      </c>
    </row>
    <row r="8" spans="1:13" x14ac:dyDescent="0.25">
      <c r="A8" s="4" t="s">
        <v>222</v>
      </c>
      <c r="B8">
        <v>7</v>
      </c>
      <c r="C8" s="21">
        <v>0.0667</v>
      </c>
      <c r="D8">
        <v>3</v>
      </c>
      <c r="E8">
        <v>3</v>
      </c>
      <c r="F8">
        <v>1</v>
      </c>
      <c r="G8">
        <v>0</v>
      </c>
      <c r="H8">
        <v>1</v>
      </c>
      <c r="I8">
        <v>2</v>
      </c>
      <c r="J8">
        <v>2</v>
      </c>
      <c r="K8">
        <v>1</v>
      </c>
      <c r="L8">
        <v>0</v>
      </c>
      <c r="M8">
        <v>1</v>
      </c>
    </row>
    <row r="9" spans="1:13" x14ac:dyDescent="0.25">
      <c r="A9" s="4" t="s">
        <v>165</v>
      </c>
      <c r="B9">
        <v>17</v>
      </c>
      <c r="C9" s="21">
        <v>0.1619</v>
      </c>
      <c r="D9">
        <v>9</v>
      </c>
      <c r="E9">
        <v>2</v>
      </c>
      <c r="F9">
        <v>6</v>
      </c>
      <c r="G9">
        <v>0</v>
      </c>
      <c r="H9">
        <v>2</v>
      </c>
      <c r="I9">
        <v>1</v>
      </c>
      <c r="J9">
        <v>2</v>
      </c>
      <c r="K9">
        <v>2</v>
      </c>
      <c r="L9">
        <v>4</v>
      </c>
      <c r="M9">
        <v>6</v>
      </c>
    </row>
    <row r="10" spans="1:13" x14ac:dyDescent="0.25">
      <c r="A10" s="4" t="s">
        <v>182</v>
      </c>
      <c r="B10">
        <v>4</v>
      </c>
      <c r="C10" s="21">
        <v>0.0381</v>
      </c>
      <c r="D10">
        <v>2</v>
      </c>
      <c r="E10">
        <v>1</v>
      </c>
      <c r="F10">
        <v>1</v>
      </c>
      <c r="G10">
        <v>0</v>
      </c>
      <c r="H10">
        <v>0</v>
      </c>
      <c r="I10">
        <v>2</v>
      </c>
      <c r="J10">
        <v>1</v>
      </c>
      <c r="K10">
        <v>1</v>
      </c>
      <c r="L10">
        <v>0</v>
      </c>
      <c r="M10">
        <v>0</v>
      </c>
    </row>
    <row r="11" spans="1:13" x14ac:dyDescent="0.25">
      <c r="A11" s="4" t="s">
        <v>151</v>
      </c>
      <c r="B11">
        <v>19</v>
      </c>
      <c r="C11" s="21">
        <v>0.181</v>
      </c>
      <c r="D11">
        <v>4</v>
      </c>
      <c r="E11">
        <v>8</v>
      </c>
      <c r="F11">
        <v>7</v>
      </c>
      <c r="G11">
        <v>0</v>
      </c>
      <c r="H11">
        <v>1</v>
      </c>
      <c r="I11">
        <v>2</v>
      </c>
      <c r="J11">
        <v>6</v>
      </c>
      <c r="K11">
        <v>2</v>
      </c>
      <c r="L11">
        <v>4</v>
      </c>
      <c r="M11">
        <v>4</v>
      </c>
    </row>
    <row r="12" spans="1:13" x14ac:dyDescent="0.25">
      <c r="A12" s="4" t="s">
        <v>513</v>
      </c>
      <c r="B12">
        <v>0</v>
      </c>
      <c r="C12" s="21">
        <v>0</v>
      </c>
      <c r="D12">
        <v>0</v>
      </c>
      <c r="E12">
        <v>0</v>
      </c>
      <c r="F12">
        <v>0</v>
      </c>
      <c r="G12">
        <v>0</v>
      </c>
      <c r="H12">
        <v>0</v>
      </c>
      <c r="I12">
        <v>0</v>
      </c>
      <c r="J12">
        <v>0</v>
      </c>
      <c r="K12">
        <v>0</v>
      </c>
      <c r="L12">
        <v>0</v>
      </c>
      <c r="M12">
        <v>0</v>
      </c>
    </row>
    <row r="13" spans="1:13" x14ac:dyDescent="0.25">
      <c r="A13" t="s">
        <v>514</v>
      </c>
      <c r="B13">
        <f>SUBTOTAL(109,Answer_Q6_0_0[Total])</f>
      </c>
      <c r="C13" s="21"/>
      <c r="D13">
        <f>SUBTOTAL(109,Answer_Q6_0_0[Homme])</f>
      </c>
      <c r="E13">
        <f>SUBTOTAL(109,Answer_Q6_0_0[Femme])</f>
      </c>
      <c r="F13">
        <f>SUBTOTAL(109,Answer_Q6_0_0[Autre])</f>
      </c>
      <c r="G13">
        <f>SUBTOTAL(109,Answer_Q6_0_0[0-17])</f>
      </c>
      <c r="H13">
        <f>SUBTOTAL(109,Answer_Q6_0_0[18-25])</f>
      </c>
      <c r="I13">
        <f>SUBTOTAL(109,Answer_Q6_0_0[26-35])</f>
      </c>
      <c r="J13">
        <f>SUBTOTAL(109,Answer_Q6_0_0[36-45])</f>
      </c>
      <c r="K13">
        <f>SUBTOTAL(109,Answer_Q6_0_0[46-55])</f>
      </c>
      <c r="L13">
        <f>SUBTOTAL(109,Answer_Q6_0_0[56-65])</f>
      </c>
      <c r="M13">
        <f>SUBTOTAL(109,Answer_Q6_0_0[66-120])</f>
      </c>
    </row>
    <row r="15" spans="1:4" x14ac:dyDescent="0.25">
      <c r="A15" t="s">
        <v>515</v>
      </c>
      <c r="B15" t="s">
        <v>516</v>
      </c>
      <c r="C15" s="21" t="s">
        <v>33</v>
      </c>
      <c r="D15" s="10" t="s">
        <v>517</v>
      </c>
    </row>
    <row r="16" spans="1:4" x14ac:dyDescent="0.25">
      <c r="A16" s="24" t="s">
        <v>454</v>
      </c>
      <c r="B16" s="24" t="s">
        <v>123</v>
      </c>
      <c r="C16" s="25" t="s">
        <v>84</v>
      </c>
      <c r="D16" s="10">
        <v>0</v>
      </c>
    </row>
    <row r="17" spans="1:4" x14ac:dyDescent="0.25">
      <c r="A17" s="24" t="s">
        <v>373</v>
      </c>
      <c r="B17" s="24" t="s">
        <v>139</v>
      </c>
      <c r="C17" s="25" t="s">
        <v>84</v>
      </c>
      <c r="D17" s="10">
        <v>0</v>
      </c>
    </row>
    <row r="18" spans="1:4" x14ac:dyDescent="0.25">
      <c r="A18" s="24" t="s">
        <v>352</v>
      </c>
      <c r="B18" s="24" t="s">
        <v>139</v>
      </c>
      <c r="C18" s="25" t="s">
        <v>117</v>
      </c>
      <c r="D18" s="10">
        <v>0</v>
      </c>
    </row>
    <row r="19" spans="1:4" x14ac:dyDescent="0.25">
      <c r="A19" s="24" t="s">
        <v>320</v>
      </c>
      <c r="B19" s="24" t="s">
        <v>83</v>
      </c>
      <c r="C19" s="25" t="s">
        <v>132</v>
      </c>
      <c r="D19" s="10">
        <v>0</v>
      </c>
    </row>
    <row r="20" spans="1:4" x14ac:dyDescent="0.25">
      <c r="A20" s="24" t="s">
        <v>260</v>
      </c>
      <c r="B20" s="24" t="s">
        <v>83</v>
      </c>
      <c r="C20" s="25" t="s">
        <v>84</v>
      </c>
      <c r="D20" s="10">
        <v>0</v>
      </c>
    </row>
    <row r="21" spans="1:4" x14ac:dyDescent="0.25">
      <c r="A21" s="24" t="s">
        <v>252</v>
      </c>
      <c r="B21" s="24" t="s">
        <v>123</v>
      </c>
      <c r="C21" s="25" t="s">
        <v>117</v>
      </c>
      <c r="D21" s="10">
        <v>0</v>
      </c>
    </row>
  </sheetData>
  <hyperlinks>
    <hyperlink ref="A2" r:id="rId1" location="#'Table of Contents'!A1"/>
  </hyperlinks>
  <pageMargins left="0.7" right="0.7" top="0.75" bottom="0.75" header="0.3" footer="0.3"/>
  <pageSetup orientation="portrait" horizontalDpi="4294967295" verticalDpi="4294967295" scale="100" fitToWidth="1" fitToHeight="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FormatPr defaultRowHeight="15" outlineLevelRow="0" outlineLevelCol="0" x14ac:dyDescent="55"/>
  <cols>
    <col min="1" max="1" width="45" customWidth="1"/>
    <col min="2" max="2" width="18" customWidth="1"/>
    <col min="3" max="3" width="15" style="10" customWidth="1"/>
    <col min="4" max="13" width="12" customWidth="1"/>
  </cols>
  <sheetData>
    <row r="1" spans="1:3" s="1" customFormat="1" x14ac:dyDescent="0.25">
      <c r="A1" s="1" t="s">
        <v>16</v>
      </c>
      <c r="C1" s="11"/>
    </row>
    <row r="2" spans="1:3" x14ac:dyDescent="0.25">
      <c r="A2" s="3" t="s">
        <v>29</v>
      </c>
      <c r="C2" s="10"/>
    </row>
    <row r="4" spans="1:3" s="12" customFormat="1" x14ac:dyDescent="0.25">
      <c r="A4" s="13" t="s">
        <v>533</v>
      </c>
      <c r="C4" s="14"/>
    </row>
    <row r="5" spans="1:13" x14ac:dyDescent="0.25">
      <c r="A5" s="15" t="s">
        <v>504</v>
      </c>
      <c r="B5" s="15" t="s">
        <v>505</v>
      </c>
      <c r="C5" s="16" t="s">
        <v>506</v>
      </c>
      <c r="D5" s="15" t="s">
        <v>84</v>
      </c>
      <c r="E5" s="15" t="s">
        <v>132</v>
      </c>
      <c r="F5" s="15" t="s">
        <v>117</v>
      </c>
      <c r="G5" s="15" t="s">
        <v>507</v>
      </c>
      <c r="H5" s="15" t="s">
        <v>212</v>
      </c>
      <c r="I5" s="15" t="s">
        <v>123</v>
      </c>
      <c r="J5" s="15" t="s">
        <v>83</v>
      </c>
      <c r="K5" s="15" t="s">
        <v>178</v>
      </c>
      <c r="L5" s="15" t="s">
        <v>139</v>
      </c>
      <c r="M5" s="15" t="s">
        <v>153</v>
      </c>
    </row>
    <row r="6" spans="1:13" x14ac:dyDescent="0.25">
      <c r="A6" s="4" t="s">
        <v>129</v>
      </c>
      <c r="B6">
        <v>9</v>
      </c>
      <c r="C6" s="17">
        <v>0.0849</v>
      </c>
      <c r="D6">
        <v>5</v>
      </c>
      <c r="E6">
        <v>2</v>
      </c>
      <c r="F6">
        <v>2</v>
      </c>
      <c r="G6">
        <v>0</v>
      </c>
      <c r="H6">
        <v>1</v>
      </c>
      <c r="I6">
        <v>0</v>
      </c>
      <c r="J6">
        <v>2</v>
      </c>
      <c r="K6">
        <v>1</v>
      </c>
      <c r="L6">
        <v>2</v>
      </c>
      <c r="M6">
        <v>3</v>
      </c>
    </row>
    <row r="7" spans="1:13" x14ac:dyDescent="0.25">
      <c r="A7" s="4" t="s">
        <v>130</v>
      </c>
      <c r="B7">
        <v>11</v>
      </c>
      <c r="C7" s="17">
        <v>0.1038</v>
      </c>
      <c r="D7">
        <v>5</v>
      </c>
      <c r="E7">
        <v>3</v>
      </c>
      <c r="F7">
        <v>3</v>
      </c>
      <c r="G7">
        <v>0</v>
      </c>
      <c r="H7">
        <v>0</v>
      </c>
      <c r="I7">
        <v>2</v>
      </c>
      <c r="J7">
        <v>3</v>
      </c>
      <c r="K7">
        <v>1</v>
      </c>
      <c r="L7">
        <v>2</v>
      </c>
      <c r="M7">
        <v>3</v>
      </c>
    </row>
    <row r="8" spans="1:13" x14ac:dyDescent="0.25">
      <c r="A8" s="4" t="s">
        <v>102</v>
      </c>
      <c r="B8">
        <v>28</v>
      </c>
      <c r="C8" s="17">
        <v>0.2642</v>
      </c>
      <c r="D8">
        <v>11</v>
      </c>
      <c r="E8">
        <v>6</v>
      </c>
      <c r="F8">
        <v>11</v>
      </c>
      <c r="G8">
        <v>0</v>
      </c>
      <c r="H8">
        <v>4</v>
      </c>
      <c r="I8">
        <v>4</v>
      </c>
      <c r="J8">
        <v>7</v>
      </c>
      <c r="K8">
        <v>4</v>
      </c>
      <c r="L8">
        <v>5</v>
      </c>
      <c r="M8">
        <v>4</v>
      </c>
    </row>
    <row r="9" spans="1:13" x14ac:dyDescent="0.25">
      <c r="A9" s="4" t="s">
        <v>534</v>
      </c>
      <c r="B9">
        <v>38</v>
      </c>
      <c r="C9" s="17">
        <v>0.3585</v>
      </c>
      <c r="D9">
        <v>10</v>
      </c>
      <c r="E9">
        <v>15</v>
      </c>
      <c r="F9">
        <v>13</v>
      </c>
      <c r="G9">
        <v>0</v>
      </c>
      <c r="H9">
        <v>3</v>
      </c>
      <c r="I9">
        <v>4</v>
      </c>
      <c r="J9">
        <v>10</v>
      </c>
      <c r="K9">
        <v>6</v>
      </c>
      <c r="L9">
        <v>8</v>
      </c>
      <c r="M9">
        <v>7</v>
      </c>
    </row>
    <row r="10" spans="1:13" x14ac:dyDescent="0.25">
      <c r="A10" s="4" t="s">
        <v>121</v>
      </c>
      <c r="B10">
        <v>20</v>
      </c>
      <c r="C10" s="17">
        <v>0.1887</v>
      </c>
      <c r="D10">
        <v>5</v>
      </c>
      <c r="E10">
        <v>7</v>
      </c>
      <c r="F10">
        <v>8</v>
      </c>
      <c r="G10">
        <v>0</v>
      </c>
      <c r="H10">
        <v>4</v>
      </c>
      <c r="I10">
        <v>5</v>
      </c>
      <c r="J10">
        <v>3</v>
      </c>
      <c r="K10">
        <v>2</v>
      </c>
      <c r="L10">
        <v>4</v>
      </c>
      <c r="M10">
        <v>2</v>
      </c>
    </row>
    <row r="11" spans="1:13" s="18" customFormat="1" x14ac:dyDescent="0.25">
      <c r="A11" s="19" t="s">
        <v>505</v>
      </c>
      <c r="B11" s="18">
        <f>SUBTOTAL(109,Levels_Q7_0[Total])</f>
      </c>
      <c r="C11" s="20"/>
      <c r="D11" s="18">
        <f>SUBTOTAL(109,Levels_Q7_0[Homme])</f>
      </c>
      <c r="E11" s="18">
        <f>SUBTOTAL(109,Levels_Q7_0[Femme])</f>
      </c>
      <c r="F11" s="18">
        <f>SUBTOTAL(109,Levels_Q7_0[Autre])</f>
      </c>
      <c r="G11" s="18">
        <f>SUBTOTAL(109,Levels_Q7_0[0-17])</f>
      </c>
      <c r="H11" s="18">
        <f>SUBTOTAL(109,Levels_Q7_0[18-25])</f>
      </c>
      <c r="I11" s="18">
        <f>SUBTOTAL(109,Levels_Q7_0[26-35])</f>
      </c>
      <c r="J11" s="18">
        <f>SUBTOTAL(109,Levels_Q7_0[36-45])</f>
      </c>
      <c r="K11" s="18">
        <f>SUBTOTAL(109,Levels_Q7_0[46-55])</f>
      </c>
      <c r="L11" s="18">
        <f>SUBTOTAL(109,Levels_Q7_0[56-65])</f>
      </c>
      <c r="M11" s="18">
        <f>SUBTOTAL(109,Levels_Q7_0[66-120])</f>
      </c>
    </row>
    <row r="13" spans="1:3" s="12" customFormat="1" x14ac:dyDescent="0.25">
      <c r="A13" s="13" t="s">
        <v>535</v>
      </c>
      <c r="C13" s="14"/>
    </row>
    <row r="14" spans="1:13" x14ac:dyDescent="0.25">
      <c r="A14" s="15" t="s">
        <v>504</v>
      </c>
      <c r="B14" s="15" t="s">
        <v>505</v>
      </c>
      <c r="C14" s="16" t="s">
        <v>506</v>
      </c>
      <c r="D14" s="15" t="s">
        <v>84</v>
      </c>
      <c r="E14" s="15" t="s">
        <v>132</v>
      </c>
      <c r="F14" s="15" t="s">
        <v>117</v>
      </c>
      <c r="G14" s="15" t="s">
        <v>507</v>
      </c>
      <c r="H14" s="15" t="s">
        <v>212</v>
      </c>
      <c r="I14" s="15" t="s">
        <v>123</v>
      </c>
      <c r="J14" s="15" t="s">
        <v>83</v>
      </c>
      <c r="K14" s="15" t="s">
        <v>178</v>
      </c>
      <c r="L14" s="15" t="s">
        <v>139</v>
      </c>
      <c r="M14" s="15" t="s">
        <v>153</v>
      </c>
    </row>
    <row r="15" spans="1:13" x14ac:dyDescent="0.25">
      <c r="A15" s="4" t="s">
        <v>129</v>
      </c>
      <c r="B15">
        <v>25</v>
      </c>
      <c r="C15" s="17">
        <v>0.2358</v>
      </c>
      <c r="D15">
        <v>12</v>
      </c>
      <c r="E15">
        <v>4</v>
      </c>
      <c r="F15">
        <v>9</v>
      </c>
      <c r="G15">
        <v>0</v>
      </c>
      <c r="H15">
        <v>3</v>
      </c>
      <c r="I15">
        <v>6</v>
      </c>
      <c r="J15">
        <v>4</v>
      </c>
      <c r="K15">
        <v>3</v>
      </c>
      <c r="L15">
        <v>2</v>
      </c>
      <c r="M15">
        <v>7</v>
      </c>
    </row>
    <row r="16" spans="1:13" x14ac:dyDescent="0.25">
      <c r="A16" s="4" t="s">
        <v>130</v>
      </c>
      <c r="B16">
        <v>19</v>
      </c>
      <c r="C16" s="17">
        <v>0.1792</v>
      </c>
      <c r="D16">
        <v>4</v>
      </c>
      <c r="E16">
        <v>6</v>
      </c>
      <c r="F16">
        <v>9</v>
      </c>
      <c r="G16">
        <v>0</v>
      </c>
      <c r="H16">
        <v>1</v>
      </c>
      <c r="I16">
        <v>2</v>
      </c>
      <c r="J16">
        <v>4</v>
      </c>
      <c r="K16">
        <v>1</v>
      </c>
      <c r="L16">
        <v>7</v>
      </c>
      <c r="M16">
        <v>4</v>
      </c>
    </row>
    <row r="17" spans="1:13" x14ac:dyDescent="0.25">
      <c r="A17" s="4" t="s">
        <v>102</v>
      </c>
      <c r="B17">
        <v>18</v>
      </c>
      <c r="C17" s="17">
        <v>0.1698</v>
      </c>
      <c r="D17">
        <v>5</v>
      </c>
      <c r="E17">
        <v>6</v>
      </c>
      <c r="F17">
        <v>7</v>
      </c>
      <c r="G17">
        <v>0</v>
      </c>
      <c r="H17">
        <v>2</v>
      </c>
      <c r="I17">
        <v>1</v>
      </c>
      <c r="J17">
        <v>5</v>
      </c>
      <c r="K17">
        <v>3</v>
      </c>
      <c r="L17">
        <v>4</v>
      </c>
      <c r="M17">
        <v>3</v>
      </c>
    </row>
    <row r="18" spans="1:13" x14ac:dyDescent="0.25">
      <c r="A18" s="4" t="s">
        <v>534</v>
      </c>
      <c r="B18">
        <v>37</v>
      </c>
      <c r="C18" s="17">
        <v>0.3491</v>
      </c>
      <c r="D18">
        <v>14</v>
      </c>
      <c r="E18">
        <v>14</v>
      </c>
      <c r="F18">
        <v>9</v>
      </c>
      <c r="G18">
        <v>0</v>
      </c>
      <c r="H18">
        <v>6</v>
      </c>
      <c r="I18">
        <v>5</v>
      </c>
      <c r="J18">
        <v>10</v>
      </c>
      <c r="K18">
        <v>6</v>
      </c>
      <c r="L18">
        <v>7</v>
      </c>
      <c r="M18">
        <v>3</v>
      </c>
    </row>
    <row r="19" spans="1:13" x14ac:dyDescent="0.25">
      <c r="A19" s="4" t="s">
        <v>121</v>
      </c>
      <c r="B19">
        <v>7</v>
      </c>
      <c r="C19" s="17">
        <v>0.066</v>
      </c>
      <c r="D19">
        <v>1</v>
      </c>
      <c r="E19">
        <v>3</v>
      </c>
      <c r="F19">
        <v>3</v>
      </c>
      <c r="G19">
        <v>0</v>
      </c>
      <c r="H19">
        <v>0</v>
      </c>
      <c r="I19">
        <v>1</v>
      </c>
      <c r="J19">
        <v>2</v>
      </c>
      <c r="K19">
        <v>1</v>
      </c>
      <c r="L19">
        <v>1</v>
      </c>
      <c r="M19">
        <v>2</v>
      </c>
    </row>
    <row r="20" spans="1:13" s="18" customFormat="1" x14ac:dyDescent="0.25">
      <c r="A20" s="19" t="s">
        <v>505</v>
      </c>
      <c r="B20" s="18">
        <f>SUBTOTAL(109,Levels_Q7_1[Total])</f>
      </c>
      <c r="C20" s="20"/>
      <c r="D20" s="18">
        <f>SUBTOTAL(109,Levels_Q7_1[Homme])</f>
      </c>
      <c r="E20" s="18">
        <f>SUBTOTAL(109,Levels_Q7_1[Femme])</f>
      </c>
      <c r="F20" s="18">
        <f>SUBTOTAL(109,Levels_Q7_1[Autre])</f>
      </c>
      <c r="G20" s="18">
        <f>SUBTOTAL(109,Levels_Q7_1[0-17])</f>
      </c>
      <c r="H20" s="18">
        <f>SUBTOTAL(109,Levels_Q7_1[18-25])</f>
      </c>
      <c r="I20" s="18">
        <f>SUBTOTAL(109,Levels_Q7_1[26-35])</f>
      </c>
      <c r="J20" s="18">
        <f>SUBTOTAL(109,Levels_Q7_1[36-45])</f>
      </c>
      <c r="K20" s="18">
        <f>SUBTOTAL(109,Levels_Q7_1[46-55])</f>
      </c>
      <c r="L20" s="18">
        <f>SUBTOTAL(109,Levels_Q7_1[56-65])</f>
      </c>
      <c r="M20" s="18">
        <f>SUBTOTAL(109,Levels_Q7_1[66-120])</f>
      </c>
    </row>
    <row r="22" spans="1:3" s="12" customFormat="1" x14ac:dyDescent="0.25">
      <c r="A22" s="13" t="s">
        <v>536</v>
      </c>
      <c r="C22" s="14"/>
    </row>
    <row r="23" spans="1:13" x14ac:dyDescent="0.25">
      <c r="A23" s="15" t="s">
        <v>504</v>
      </c>
      <c r="B23" s="15" t="s">
        <v>505</v>
      </c>
      <c r="C23" s="16" t="s">
        <v>506</v>
      </c>
      <c r="D23" s="15" t="s">
        <v>84</v>
      </c>
      <c r="E23" s="15" t="s">
        <v>132</v>
      </c>
      <c r="F23" s="15" t="s">
        <v>117</v>
      </c>
      <c r="G23" s="15" t="s">
        <v>507</v>
      </c>
      <c r="H23" s="15" t="s">
        <v>212</v>
      </c>
      <c r="I23" s="15" t="s">
        <v>123</v>
      </c>
      <c r="J23" s="15" t="s">
        <v>83</v>
      </c>
      <c r="K23" s="15" t="s">
        <v>178</v>
      </c>
      <c r="L23" s="15" t="s">
        <v>139</v>
      </c>
      <c r="M23" s="15" t="s">
        <v>153</v>
      </c>
    </row>
    <row r="24" spans="1:13" x14ac:dyDescent="0.25">
      <c r="A24" s="4" t="s">
        <v>129</v>
      </c>
      <c r="B24">
        <v>48</v>
      </c>
      <c r="C24" s="17">
        <v>0.4571</v>
      </c>
      <c r="D24">
        <v>16</v>
      </c>
      <c r="E24">
        <v>17</v>
      </c>
      <c r="F24">
        <v>15</v>
      </c>
      <c r="G24">
        <v>0</v>
      </c>
      <c r="H24">
        <v>6</v>
      </c>
      <c r="I24">
        <v>5</v>
      </c>
      <c r="J24">
        <v>12</v>
      </c>
      <c r="K24">
        <v>5</v>
      </c>
      <c r="L24">
        <v>11</v>
      </c>
      <c r="M24">
        <v>9</v>
      </c>
    </row>
    <row r="25" spans="1:13" x14ac:dyDescent="0.25">
      <c r="A25" s="4" t="s">
        <v>130</v>
      </c>
      <c r="B25">
        <v>15</v>
      </c>
      <c r="C25" s="17">
        <v>0.1429</v>
      </c>
      <c r="D25">
        <v>3</v>
      </c>
      <c r="E25">
        <v>4</v>
      </c>
      <c r="F25">
        <v>8</v>
      </c>
      <c r="G25">
        <v>0</v>
      </c>
      <c r="H25">
        <v>1</v>
      </c>
      <c r="I25">
        <v>3</v>
      </c>
      <c r="J25">
        <v>2</v>
      </c>
      <c r="K25">
        <v>4</v>
      </c>
      <c r="L25">
        <v>2</v>
      </c>
      <c r="M25">
        <v>3</v>
      </c>
    </row>
    <row r="26" spans="1:13" x14ac:dyDescent="0.25">
      <c r="A26" s="4" t="s">
        <v>102</v>
      </c>
      <c r="B26">
        <v>18</v>
      </c>
      <c r="C26" s="17">
        <v>0.1714</v>
      </c>
      <c r="D26">
        <v>8</v>
      </c>
      <c r="E26">
        <v>7</v>
      </c>
      <c r="F26">
        <v>3</v>
      </c>
      <c r="G26">
        <v>0</v>
      </c>
      <c r="H26">
        <v>1</v>
      </c>
      <c r="I26">
        <v>4</v>
      </c>
      <c r="J26">
        <v>3</v>
      </c>
      <c r="K26">
        <v>4</v>
      </c>
      <c r="L26">
        <v>4</v>
      </c>
      <c r="M26">
        <v>2</v>
      </c>
    </row>
    <row r="27" spans="1:13" x14ac:dyDescent="0.25">
      <c r="A27" s="4" t="s">
        <v>534</v>
      </c>
      <c r="B27">
        <v>11</v>
      </c>
      <c r="C27" s="17">
        <v>0.1048</v>
      </c>
      <c r="D27">
        <v>4</v>
      </c>
      <c r="E27">
        <v>0</v>
      </c>
      <c r="F27">
        <v>7</v>
      </c>
      <c r="G27">
        <v>0</v>
      </c>
      <c r="H27">
        <v>2</v>
      </c>
      <c r="I27">
        <v>1</v>
      </c>
      <c r="J27">
        <v>2</v>
      </c>
      <c r="K27">
        <v>1</v>
      </c>
      <c r="L27">
        <v>2</v>
      </c>
      <c r="M27">
        <v>3</v>
      </c>
    </row>
    <row r="28" spans="1:13" x14ac:dyDescent="0.25">
      <c r="A28" s="4" t="s">
        <v>121</v>
      </c>
      <c r="B28">
        <v>13</v>
      </c>
      <c r="C28" s="17">
        <v>0.1238</v>
      </c>
      <c r="D28">
        <v>4</v>
      </c>
      <c r="E28">
        <v>5</v>
      </c>
      <c r="F28">
        <v>4</v>
      </c>
      <c r="G28">
        <v>0</v>
      </c>
      <c r="H28">
        <v>2</v>
      </c>
      <c r="I28">
        <v>2</v>
      </c>
      <c r="J28">
        <v>5</v>
      </c>
      <c r="K28">
        <v>0</v>
      </c>
      <c r="L28">
        <v>2</v>
      </c>
      <c r="M28">
        <v>2</v>
      </c>
    </row>
    <row r="29" spans="1:13" s="18" customFormat="1" x14ac:dyDescent="0.25">
      <c r="A29" s="19" t="s">
        <v>505</v>
      </c>
      <c r="B29" s="18">
        <f>SUBTOTAL(109,Levels_Q7_2[Total])</f>
      </c>
      <c r="C29" s="20"/>
      <c r="D29" s="18">
        <f>SUBTOTAL(109,Levels_Q7_2[Homme])</f>
      </c>
      <c r="E29" s="18">
        <f>SUBTOTAL(109,Levels_Q7_2[Femme])</f>
      </c>
      <c r="F29" s="18">
        <f>SUBTOTAL(109,Levels_Q7_2[Autre])</f>
      </c>
      <c r="G29" s="18">
        <f>SUBTOTAL(109,Levels_Q7_2[0-17])</f>
      </c>
      <c r="H29" s="18">
        <f>SUBTOTAL(109,Levels_Q7_2[18-25])</f>
      </c>
      <c r="I29" s="18">
        <f>SUBTOTAL(109,Levels_Q7_2[26-35])</f>
      </c>
      <c r="J29" s="18">
        <f>SUBTOTAL(109,Levels_Q7_2[36-45])</f>
      </c>
      <c r="K29" s="18">
        <f>SUBTOTAL(109,Levels_Q7_2[46-55])</f>
      </c>
      <c r="L29" s="18">
        <f>SUBTOTAL(109,Levels_Q7_2[56-65])</f>
      </c>
      <c r="M29" s="18">
        <f>SUBTOTAL(109,Levels_Q7_2[66-120])</f>
      </c>
    </row>
    <row r="31" spans="1:3" s="12" customFormat="1" x14ac:dyDescent="0.25">
      <c r="A31" s="13" t="s">
        <v>537</v>
      </c>
      <c r="C31" s="14"/>
    </row>
    <row r="32" spans="1:13" x14ac:dyDescent="0.25">
      <c r="A32" s="15" t="s">
        <v>504</v>
      </c>
      <c r="B32" s="15" t="s">
        <v>505</v>
      </c>
      <c r="C32" s="16" t="s">
        <v>506</v>
      </c>
      <c r="D32" s="15" t="s">
        <v>84</v>
      </c>
      <c r="E32" s="15" t="s">
        <v>132</v>
      </c>
      <c r="F32" s="15" t="s">
        <v>117</v>
      </c>
      <c r="G32" s="15" t="s">
        <v>507</v>
      </c>
      <c r="H32" s="15" t="s">
        <v>212</v>
      </c>
      <c r="I32" s="15" t="s">
        <v>123</v>
      </c>
      <c r="J32" s="15" t="s">
        <v>83</v>
      </c>
      <c r="K32" s="15" t="s">
        <v>178</v>
      </c>
      <c r="L32" s="15" t="s">
        <v>139</v>
      </c>
      <c r="M32" s="15" t="s">
        <v>153</v>
      </c>
    </row>
    <row r="33" spans="1:13" x14ac:dyDescent="0.25">
      <c r="A33" s="4" t="s">
        <v>129</v>
      </c>
      <c r="B33">
        <v>0</v>
      </c>
      <c r="C33" s="17">
        <v>0</v>
      </c>
      <c r="D33">
        <v>0</v>
      </c>
      <c r="E33">
        <v>0</v>
      </c>
      <c r="F33">
        <v>0</v>
      </c>
      <c r="G33">
        <v>0</v>
      </c>
      <c r="H33">
        <v>0</v>
      </c>
      <c r="I33">
        <v>0</v>
      </c>
      <c r="J33">
        <v>0</v>
      </c>
      <c r="K33">
        <v>0</v>
      </c>
      <c r="L33">
        <v>0</v>
      </c>
      <c r="M33">
        <v>0</v>
      </c>
    </row>
    <row r="34" spans="1:13" x14ac:dyDescent="0.25">
      <c r="A34" s="4" t="s">
        <v>130</v>
      </c>
      <c r="B34">
        <v>10</v>
      </c>
      <c r="C34" s="17">
        <v>0.0952</v>
      </c>
      <c r="D34">
        <v>0</v>
      </c>
      <c r="E34">
        <v>4</v>
      </c>
      <c r="F34">
        <v>6</v>
      </c>
      <c r="G34">
        <v>0</v>
      </c>
      <c r="H34">
        <v>1</v>
      </c>
      <c r="I34">
        <v>0</v>
      </c>
      <c r="J34">
        <v>2</v>
      </c>
      <c r="K34">
        <v>1</v>
      </c>
      <c r="L34">
        <v>4</v>
      </c>
      <c r="M34">
        <v>2</v>
      </c>
    </row>
    <row r="35" spans="1:13" x14ac:dyDescent="0.25">
      <c r="A35" s="4" t="s">
        <v>102</v>
      </c>
      <c r="B35">
        <v>25</v>
      </c>
      <c r="C35" s="17">
        <v>0.2381</v>
      </c>
      <c r="D35">
        <v>9</v>
      </c>
      <c r="E35">
        <v>5</v>
      </c>
      <c r="F35">
        <v>11</v>
      </c>
      <c r="G35">
        <v>0</v>
      </c>
      <c r="H35">
        <v>3</v>
      </c>
      <c r="I35">
        <v>4</v>
      </c>
      <c r="J35">
        <v>7</v>
      </c>
      <c r="K35">
        <v>4</v>
      </c>
      <c r="L35">
        <v>3</v>
      </c>
      <c r="M35">
        <v>4</v>
      </c>
    </row>
    <row r="36" spans="1:13" x14ac:dyDescent="0.25">
      <c r="A36" s="4" t="s">
        <v>534</v>
      </c>
      <c r="B36">
        <v>26</v>
      </c>
      <c r="C36" s="17">
        <v>0.2476</v>
      </c>
      <c r="D36">
        <v>11</v>
      </c>
      <c r="E36">
        <v>7</v>
      </c>
      <c r="F36">
        <v>8</v>
      </c>
      <c r="G36">
        <v>0</v>
      </c>
      <c r="H36">
        <v>1</v>
      </c>
      <c r="I36">
        <v>6</v>
      </c>
      <c r="J36">
        <v>6</v>
      </c>
      <c r="K36">
        <v>6</v>
      </c>
      <c r="L36">
        <v>5</v>
      </c>
      <c r="M36">
        <v>2</v>
      </c>
    </row>
    <row r="37" spans="1:13" x14ac:dyDescent="0.25">
      <c r="A37" s="4" t="s">
        <v>121</v>
      </c>
      <c r="B37">
        <v>44</v>
      </c>
      <c r="C37" s="17">
        <v>0.419</v>
      </c>
      <c r="D37">
        <v>15</v>
      </c>
      <c r="E37">
        <v>17</v>
      </c>
      <c r="F37">
        <v>12</v>
      </c>
      <c r="G37">
        <v>0</v>
      </c>
      <c r="H37">
        <v>7</v>
      </c>
      <c r="I37">
        <v>5</v>
      </c>
      <c r="J37">
        <v>9</v>
      </c>
      <c r="K37">
        <v>3</v>
      </c>
      <c r="L37">
        <v>9</v>
      </c>
      <c r="M37">
        <v>11</v>
      </c>
    </row>
    <row r="38" spans="1:13" s="18" customFormat="1" x14ac:dyDescent="0.25">
      <c r="A38" s="19" t="s">
        <v>505</v>
      </c>
      <c r="B38" s="18">
        <f>SUBTOTAL(109,Levels_Q7_3[Total])</f>
      </c>
      <c r="C38" s="20"/>
      <c r="D38" s="18">
        <f>SUBTOTAL(109,Levels_Q7_3[Homme])</f>
      </c>
      <c r="E38" s="18">
        <f>SUBTOTAL(109,Levels_Q7_3[Femme])</f>
      </c>
      <c r="F38" s="18">
        <f>SUBTOTAL(109,Levels_Q7_3[Autre])</f>
      </c>
      <c r="G38" s="18">
        <f>SUBTOTAL(109,Levels_Q7_3[0-17])</f>
      </c>
      <c r="H38" s="18">
        <f>SUBTOTAL(109,Levels_Q7_3[18-25])</f>
      </c>
      <c r="I38" s="18">
        <f>SUBTOTAL(109,Levels_Q7_3[26-35])</f>
      </c>
      <c r="J38" s="18">
        <f>SUBTOTAL(109,Levels_Q7_3[36-45])</f>
      </c>
      <c r="K38" s="18">
        <f>SUBTOTAL(109,Levels_Q7_3[46-55])</f>
      </c>
      <c r="L38" s="18">
        <f>SUBTOTAL(109,Levels_Q7_3[56-65])</f>
      </c>
      <c r="M38" s="18">
        <f>SUBTOTAL(109,Levels_Q7_3[66-120])</f>
      </c>
    </row>
  </sheetData>
  <hyperlinks>
    <hyperlink ref="A2" r:id="rId1" location="#'Table of Contents'!A1"/>
  </hyperlinks>
  <pageMargins left="0.7" right="0.7" top="0.75" bottom="0.75" header="0.3" footer="0.3"/>
  <pageSetup orientation="portrait" horizontalDpi="4294967295" verticalDpi="4294967295" scale="100" fitToWidth="1" fitToHeight="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Full table</vt:lpstr>
      <vt:lpstr>Q1</vt:lpstr>
      <vt:lpstr>Q2</vt:lpstr>
      <vt:lpstr>Q3</vt:lpstr>
      <vt:lpstr>Q4</vt:lpstr>
      <vt:lpstr>Q5</vt:lpstr>
      <vt:lpstr>Q6</vt:lpstr>
      <vt:lpstr>Q7</vt:lpstr>
      <vt:lpstr>Q8</vt:lpstr>
      <vt:lpstr>Q9</vt:lpstr>
      <vt:lpstr>Q10</vt:lpstr>
      <vt:lpstr>Q11</vt:lpstr>
      <vt:lpstr>S3 - Citizen Proposals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2026-05-15T15:16:30Z</dcterms:created>
  <dcterms:modified xsi:type="dcterms:W3CDTF">2026-05-15T15:16:30Z</dcterms:modified>
</cp:coreProperties>
</file>